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9005"/>
  <workbookPr/>
  <mc:AlternateContent xmlns:mc="http://schemas.openxmlformats.org/markup-compatibility/2006">
    <mc:Choice Requires="x15">
      <x15ac:absPath xmlns:x15ac="http://schemas.microsoft.com/office/spreadsheetml/2010/11/ac" url="/Users/jean-jacquesribo/Documents/Perso/Vélo/VCC/Site Web/MAJ du 05 12 2025/"/>
    </mc:Choice>
  </mc:AlternateContent>
  <bookViews>
    <workbookView xWindow="-120" yWindow="500" windowWidth="19440" windowHeight="11040"/>
  </bookViews>
  <sheets>
    <sheet name="BRM x00 km n°xxx" sheetId="4" r:id="rId1"/>
  </sheets>
  <definedNames>
    <definedName name="_xlnm.Print_Area" localSheetId="0">'BRM x00 km n°xxx'!$B$1:$J$59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4" l="1"/>
  <c r="F41" i="4"/>
  <c r="F39" i="4"/>
  <c r="I18" i="4"/>
  <c r="J18" i="4"/>
  <c r="J41" i="4"/>
  <c r="F19" i="4"/>
  <c r="I19" i="4"/>
  <c r="J19" i="4"/>
  <c r="F20" i="4"/>
  <c r="I20" i="4"/>
  <c r="J20" i="4"/>
  <c r="F21" i="4"/>
  <c r="I21" i="4"/>
  <c r="J21" i="4"/>
  <c r="I39" i="4"/>
  <c r="F28" i="4"/>
  <c r="F29" i="4"/>
  <c r="F30" i="4"/>
  <c r="F34" i="4"/>
  <c r="J93" i="4"/>
  <c r="I93" i="4"/>
  <c r="J92" i="4"/>
  <c r="I92" i="4"/>
  <c r="J91" i="4"/>
  <c r="I91" i="4"/>
  <c r="J90" i="4"/>
  <c r="I90" i="4"/>
  <c r="J89" i="4"/>
  <c r="I89" i="4"/>
  <c r="J88" i="4"/>
  <c r="I88" i="4"/>
  <c r="J87" i="4"/>
  <c r="I87" i="4"/>
  <c r="J86" i="4"/>
  <c r="I86" i="4"/>
  <c r="J85" i="4"/>
  <c r="I85" i="4"/>
  <c r="J84" i="4"/>
  <c r="I84" i="4"/>
  <c r="J83" i="4"/>
  <c r="I83" i="4"/>
  <c r="J82" i="4"/>
  <c r="I82" i="4"/>
  <c r="J81" i="4"/>
  <c r="I81" i="4"/>
  <c r="J80" i="4"/>
  <c r="I80" i="4"/>
  <c r="J79" i="4"/>
  <c r="I79" i="4"/>
  <c r="J78" i="4"/>
  <c r="I78" i="4"/>
  <c r="I77" i="4"/>
  <c r="J76" i="4"/>
  <c r="I76" i="4"/>
  <c r="J75" i="4"/>
  <c r="I75" i="4"/>
  <c r="J74" i="4"/>
  <c r="I74" i="4"/>
  <c r="J73" i="4"/>
  <c r="I73" i="4"/>
  <c r="J72" i="4"/>
  <c r="I72" i="4"/>
  <c r="I71" i="4"/>
  <c r="J70" i="4"/>
  <c r="I70" i="4"/>
  <c r="J69" i="4"/>
  <c r="I69" i="4"/>
  <c r="J68" i="4"/>
  <c r="I68" i="4"/>
  <c r="J67" i="4"/>
  <c r="I67" i="4"/>
  <c r="J66" i="4"/>
  <c r="I66" i="4"/>
  <c r="J65" i="4"/>
  <c r="I65" i="4"/>
  <c r="F22" i="4"/>
  <c r="F23" i="4"/>
  <c r="F24" i="4"/>
  <c r="F25" i="4"/>
  <c r="F26" i="4"/>
  <c r="F27" i="4"/>
  <c r="F31" i="4"/>
  <c r="F32" i="4"/>
  <c r="F33" i="4"/>
  <c r="F35" i="4"/>
  <c r="F36" i="4"/>
  <c r="F37" i="4"/>
  <c r="F38" i="4"/>
  <c r="I22" i="4"/>
  <c r="J22" i="4"/>
  <c r="I23" i="4"/>
  <c r="J23" i="4"/>
  <c r="I24" i="4"/>
  <c r="J24" i="4"/>
  <c r="I25" i="4"/>
  <c r="J25" i="4"/>
  <c r="I26" i="4"/>
  <c r="J26" i="4"/>
  <c r="I27" i="4"/>
  <c r="J27" i="4"/>
  <c r="I28" i="4"/>
  <c r="I29" i="4"/>
  <c r="J29" i="4"/>
  <c r="I30" i="4"/>
  <c r="I31" i="4"/>
  <c r="I32" i="4"/>
  <c r="J32" i="4"/>
  <c r="I33" i="4"/>
  <c r="I34" i="4"/>
  <c r="J34" i="4"/>
  <c r="I35" i="4"/>
  <c r="J35" i="4"/>
  <c r="I36" i="4"/>
  <c r="J36" i="4"/>
  <c r="I37" i="4"/>
  <c r="I38" i="4"/>
  <c r="J38" i="4"/>
  <c r="J31" i="4"/>
  <c r="J77" i="4"/>
  <c r="J71" i="4"/>
  <c r="J37" i="4"/>
  <c r="J30" i="4"/>
  <c r="J33" i="4"/>
  <c r="J39" i="4"/>
  <c r="J28" i="4"/>
</calcChain>
</file>

<file path=xl/sharedStrings.xml><?xml version="1.0" encoding="utf-8"?>
<sst xmlns="http://schemas.openxmlformats.org/spreadsheetml/2006/main" count="124" uniqueCount="103">
  <si>
    <t xml:space="preserve">   Km</t>
  </si>
  <si>
    <t>LOCALITES</t>
  </si>
  <si>
    <t>Carte MICHELIN</t>
  </si>
  <si>
    <t xml:space="preserve">Numéro de </t>
  </si>
  <si>
    <t>KM</t>
  </si>
  <si>
    <t>CONTROLES</t>
  </si>
  <si>
    <t>N°</t>
  </si>
  <si>
    <t>Pli N°</t>
  </si>
  <si>
    <t>Route</t>
  </si>
  <si>
    <t>PARTIEL</t>
  </si>
  <si>
    <t>TOTAL</t>
  </si>
  <si>
    <t>Fermeture</t>
  </si>
  <si>
    <t>Ouverture</t>
  </si>
  <si>
    <t>Brevet de</t>
  </si>
  <si>
    <t>Heure de départ :</t>
  </si>
  <si>
    <t>N° homologation :</t>
  </si>
  <si>
    <t>Ligue :</t>
  </si>
  <si>
    <t>Date :</t>
  </si>
  <si>
    <t>Code ACP :</t>
  </si>
  <si>
    <t>Contr.</t>
  </si>
  <si>
    <t>C</t>
  </si>
  <si>
    <t>&lt;&lt;&lt;Taper ici votre n° de club à 4 chiffres</t>
  </si>
  <si>
    <t>&lt;&lt;&lt;Taper ici l'heure de départ sous la forme 08:30</t>
  </si>
  <si>
    <t>Si contrôle mettre un C majuscule dans la première colonne</t>
  </si>
  <si>
    <t>Le calcul des heures d'ouverture et fermeture sera automatique</t>
  </si>
  <si>
    <t>Altitude</t>
  </si>
  <si>
    <t>mètre</t>
  </si>
  <si>
    <t>85-2813</t>
  </si>
  <si>
    <t>Pays de Loire</t>
  </si>
  <si>
    <t>Site V.C.C.Cyclo:</t>
  </si>
  <si>
    <t>e-mail:</t>
  </si>
  <si>
    <t>Dénivellée:</t>
  </si>
  <si>
    <t>OBSERVATIONS</t>
  </si>
  <si>
    <t xml:space="preserve"> Le fait de s'inscrire à ce brevet implique pour chaque participant :</t>
  </si>
  <si>
    <t xml:space="preserve"> De se conformer au Code de la route tant le vélo,que le comportement du pilote</t>
  </si>
  <si>
    <t xml:space="preserve"> De respecter la nature , l'environnement et de faire preuve de savoir vivre et de savoir être</t>
  </si>
  <si>
    <t xml:space="preserve"> De porter un casque( fortement recommandé )</t>
  </si>
  <si>
    <t xml:space="preserve"> D'avoir conscience de sa forme et de sa capacité à réaliser le parcours sur lequel il s'engage.</t>
  </si>
  <si>
    <t xml:space="preserve"> En cas de refus, le ou la participant (e), le spécifiera par écrit en même temps que son inscription .</t>
  </si>
  <si>
    <t xml:space="preserve"> ml</t>
  </si>
  <si>
    <r>
      <t>V</t>
    </r>
    <r>
      <rPr>
        <b/>
        <i/>
        <sz val="20"/>
        <color rgb="FF00B0F0"/>
        <rFont val="Times New Roman"/>
        <family val="1"/>
      </rPr>
      <t>élo</t>
    </r>
    <r>
      <rPr>
        <b/>
        <i/>
        <sz val="20"/>
        <color indexed="49"/>
        <rFont val="Times New Roman"/>
        <family val="1"/>
      </rPr>
      <t xml:space="preserve"> </t>
    </r>
    <r>
      <rPr>
        <b/>
        <i/>
        <sz val="20"/>
        <color indexed="10"/>
        <rFont val="Times New Roman"/>
        <family val="1"/>
      </rPr>
      <t>C</t>
    </r>
    <r>
      <rPr>
        <b/>
        <i/>
        <sz val="20"/>
        <color rgb="FF00B0F0"/>
        <rFont val="Times New Roman"/>
        <family val="1"/>
      </rPr>
      <t>lub</t>
    </r>
    <r>
      <rPr>
        <b/>
        <i/>
        <sz val="20"/>
        <color indexed="49"/>
        <rFont val="Times New Roman"/>
        <family val="1"/>
      </rPr>
      <t xml:space="preserve"> </t>
    </r>
    <r>
      <rPr>
        <b/>
        <i/>
        <sz val="20"/>
        <color indexed="10"/>
        <rFont val="Times New Roman"/>
        <family val="1"/>
      </rPr>
      <t>C</t>
    </r>
    <r>
      <rPr>
        <b/>
        <i/>
        <sz val="20"/>
        <color rgb="FF00B0F0"/>
        <rFont val="Times New Roman"/>
        <family val="1"/>
      </rPr>
      <t>hallandais</t>
    </r>
  </si>
  <si>
    <t>Tracé sur Openrunner N° :</t>
  </si>
  <si>
    <r>
      <rPr>
        <b/>
        <i/>
        <sz val="20"/>
        <color indexed="10"/>
        <rFont val="Times New Roman"/>
        <family val="1"/>
      </rPr>
      <t>S</t>
    </r>
    <r>
      <rPr>
        <b/>
        <i/>
        <sz val="20"/>
        <color rgb="FF00B0F0"/>
        <rFont val="Times New Roman"/>
        <family val="1"/>
      </rPr>
      <t>ection</t>
    </r>
    <r>
      <rPr>
        <b/>
        <i/>
        <sz val="20"/>
        <color indexed="49"/>
        <rFont val="Times New Roman"/>
        <family val="1"/>
      </rPr>
      <t xml:space="preserve"> </t>
    </r>
    <r>
      <rPr>
        <b/>
        <i/>
        <sz val="20"/>
        <color indexed="10"/>
        <rFont val="Times New Roman"/>
        <family val="1"/>
      </rPr>
      <t>C</t>
    </r>
    <r>
      <rPr>
        <b/>
        <i/>
        <sz val="20"/>
        <color rgb="FF00B0F0"/>
        <rFont val="Times New Roman"/>
        <family val="1"/>
      </rPr>
      <t>yclotourisme</t>
    </r>
  </si>
  <si>
    <t xml:space="preserve"> L'objectif est de rallier Challans dans les délais .</t>
  </si>
  <si>
    <t>http://veloclubchallandais.fr</t>
  </si>
  <si>
    <r>
      <t xml:space="preserve">Nom du responsable :       </t>
    </r>
    <r>
      <rPr>
        <b/>
        <i/>
        <sz val="12"/>
        <rFont val="Arial"/>
        <family val="2"/>
      </rPr>
      <t>DENIAUD Christoph</t>
    </r>
    <r>
      <rPr>
        <b/>
        <sz val="12"/>
        <rFont val="Arial"/>
        <family val="2"/>
      </rPr>
      <t>e</t>
    </r>
  </si>
  <si>
    <r>
      <t xml:space="preserve">Adresse du responsable :    </t>
    </r>
    <r>
      <rPr>
        <b/>
        <i/>
        <sz val="12"/>
        <rFont val="Arial"/>
        <family val="2"/>
      </rPr>
      <t>11, Impasse des Peupliers 85300 Froidfond</t>
    </r>
  </si>
  <si>
    <r>
      <t xml:space="preserve">Société organisatrice :   </t>
    </r>
    <r>
      <rPr>
        <b/>
        <i/>
        <sz val="14"/>
        <rFont val="Arial"/>
        <family val="2"/>
      </rPr>
      <t>V.C.C. Section Cyclotourisme</t>
    </r>
  </si>
  <si>
    <t xml:space="preserve"> Ce brevet n'est pas une compétition, le parcours proposé est effectué sur route ouverte à la circulation</t>
  </si>
  <si>
    <t>Assurance Organisateur: AXA   N° Contrat : 10750337004</t>
  </si>
  <si>
    <t xml:space="preserve"> D'avoir une responsabilité civile,  licence de sa fédération, ou une assurance personnelle .</t>
  </si>
  <si>
    <t xml:space="preserve"> D'accepter l'utilisation de son image, photos, film ou tout autre support de communication .</t>
  </si>
  <si>
    <t xml:space="preserve"> En toutes circonstances chaque participant(e) veillera à respecter les principes de sécurité à vélo.</t>
  </si>
  <si>
    <t xml:space="preserve">De nuit, le gilet de sécurité est obligatoire et devra etre présenté au contrôleur, </t>
  </si>
  <si>
    <t>ainsi qu'un éclairage avant arrière approprié avec des piles de rechange</t>
  </si>
  <si>
    <t>No d'urgence européens : 112          Pompiers : 18        Gendarmerie, Police : 17      Samu : 15</t>
  </si>
  <si>
    <t>vcccyclo@gmail.com</t>
  </si>
  <si>
    <t>Tél.:    06 88 97 41 51</t>
  </si>
  <si>
    <r>
      <t>Lieu de départ :</t>
    </r>
    <r>
      <rPr>
        <b/>
        <sz val="12"/>
        <color indexed="18"/>
        <rFont val="Arial"/>
        <family val="2"/>
      </rPr>
      <t xml:space="preserve"> </t>
    </r>
    <r>
      <rPr>
        <b/>
        <sz val="12"/>
        <color indexed="18"/>
        <rFont val="Times New Roman"/>
        <family val="1"/>
      </rPr>
      <t xml:space="preserve"> Local VCC-11 chemin des Noues-</t>
    </r>
    <r>
      <rPr>
        <b/>
        <i/>
        <sz val="14"/>
        <rFont val="Times New Roman"/>
        <family val="1"/>
      </rPr>
      <t xml:space="preserve"> 85300 CHALLANS</t>
    </r>
  </si>
  <si>
    <t>CHALLANS-Local VCC</t>
  </si>
  <si>
    <t>D18</t>
  </si>
  <si>
    <t>PALLUAU</t>
  </si>
  <si>
    <t>BEAUFOU</t>
  </si>
  <si>
    <t>LES LUCS SUR BOULOGNE</t>
  </si>
  <si>
    <t>Cloture à : 16H37</t>
  </si>
  <si>
    <t>Nom du parcours : MOUCHAMPS-ST FULGENT</t>
  </si>
  <si>
    <t>bd Schweitzer-Les Sablières La Bloire- D58</t>
  </si>
  <si>
    <t>LES HABITES</t>
  </si>
  <si>
    <t>APREMONT</t>
  </si>
  <si>
    <t>D21</t>
  </si>
  <si>
    <t>MACHE</t>
  </si>
  <si>
    <t>D40</t>
  </si>
  <si>
    <t>AIZENAY</t>
  </si>
  <si>
    <t>D50/D107</t>
  </si>
  <si>
    <t>LA GENETOUZE</t>
  </si>
  <si>
    <t>D6 BEAUSEJOUR →VC</t>
  </si>
  <si>
    <t>MOUILLERON LE CAPTIF</t>
  </si>
  <si>
    <t>D100A</t>
  </si>
  <si>
    <t>LA RIBOTIERE</t>
  </si>
  <si>
    <t>D100A←2,5 KM → D100</t>
  </si>
  <si>
    <t>DOMPIERRE SUR YON</t>
  </si>
  <si>
    <t>D100</t>
  </si>
  <si>
    <t>LA FERRIERE</t>
  </si>
  <si>
    <t>D101</t>
  </si>
  <si>
    <t>ST MARTIN DES NOYERS</t>
  </si>
  <si>
    <t>D52</t>
  </si>
  <si>
    <t>STE CECILE</t>
  </si>
  <si>
    <t>D47</t>
  </si>
  <si>
    <t>← D48 traverser Ste Cécile</t>
  </si>
  <si>
    <t>VENDRENNES</t>
  </si>
  <si>
    <t>VC ← Au Temple/ ↑ Le Plessis</t>
  </si>
  <si>
    <t>MOUCHAMPS- ne pas continuer sur la D48</t>
  </si>
  <si>
    <t>ST FULGENT</t>
  </si>
  <si>
    <t>traverser D160,carrefour ←aussitôt → VC</t>
  </si>
  <si>
    <t>CHAUCHE</t>
  </si>
  <si>
    <t>D2037/D37</t>
  </si>
  <si>
    <t>ST DENIS LA CHEVASSE</t>
  </si>
  <si>
    <t>D13</t>
  </si>
  <si>
    <t>D13←D39</t>
  </si>
  <si>
    <t>D2/D948</t>
  </si>
  <si>
    <r>
      <rPr>
        <sz val="8"/>
        <rFont val="Times New Roman"/>
        <family val="1"/>
      </rPr>
      <t xml:space="preserve"> AGGLOMERATION</t>
    </r>
    <r>
      <rPr>
        <b/>
        <i/>
        <sz val="12"/>
        <rFont val="Times New Roman"/>
        <family val="1"/>
      </rPr>
      <t xml:space="preserve"> ST CHRISTOPHE DU LIGNERON</t>
    </r>
  </si>
  <si>
    <t>D948 rte parallèle de la 2fois 2</t>
  </si>
  <si>
    <t>au km 145 passer le pont de la 2fois2, suivre la VC direction La bloire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</si>
</sst>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"/>
    <numFmt numFmtId="165" formatCode="[h]:mm"/>
  </numFmts>
  <fonts count="43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18"/>
      <name val="Arial"/>
      <family val="2"/>
    </font>
    <font>
      <sz val="11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6"/>
      <name val="Arial"/>
      <family val="2"/>
    </font>
    <font>
      <sz val="8"/>
      <color indexed="62"/>
      <name val="Arial"/>
      <family val="2"/>
    </font>
    <font>
      <b/>
      <sz val="12"/>
      <color indexed="6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i/>
      <sz val="10"/>
      <color indexed="53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i/>
      <sz val="16"/>
      <color indexed="18"/>
      <name val="Times New Roman"/>
      <family val="1"/>
    </font>
    <font>
      <sz val="11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  <font>
      <b/>
      <i/>
      <sz val="20"/>
      <color indexed="10"/>
      <name val="Times New Roman"/>
      <family val="1"/>
    </font>
    <font>
      <b/>
      <i/>
      <sz val="20"/>
      <color indexed="49"/>
      <name val="Times New Roman"/>
      <family val="1"/>
    </font>
    <font>
      <b/>
      <sz val="10"/>
      <name val="Times New Roman"/>
      <family val="1"/>
    </font>
    <font>
      <b/>
      <i/>
      <sz val="18"/>
      <name val="Times New Roman"/>
      <family val="1"/>
    </font>
    <font>
      <sz val="11"/>
      <name val="Arial"/>
      <family val="2"/>
    </font>
    <font>
      <b/>
      <sz val="11"/>
      <color indexed="18"/>
      <name val="Arial"/>
      <family val="2"/>
    </font>
    <font>
      <b/>
      <sz val="12"/>
      <color indexed="18"/>
      <name val="Arial"/>
      <family val="2"/>
    </font>
    <font>
      <b/>
      <sz val="11"/>
      <name val="Times New Roman"/>
      <family val="1"/>
    </font>
    <font>
      <b/>
      <i/>
      <sz val="20"/>
      <color rgb="FF00B0F0"/>
      <name val="Times New Roman"/>
      <family val="1"/>
    </font>
    <font>
      <b/>
      <i/>
      <sz val="20"/>
      <color indexed="18"/>
      <name val="Times New Roman"/>
      <family val="1"/>
    </font>
    <font>
      <b/>
      <u/>
      <sz val="12"/>
      <name val="Arial"/>
      <family val="2"/>
    </font>
    <font>
      <b/>
      <sz val="12"/>
      <color indexed="18"/>
      <name val="Times New Roman"/>
      <family val="1"/>
    </font>
    <font>
      <b/>
      <i/>
      <sz val="12"/>
      <name val="Arial"/>
      <family val="2"/>
    </font>
    <font>
      <b/>
      <i/>
      <sz val="14"/>
      <name val="Arial"/>
      <family val="2"/>
    </font>
    <font>
      <b/>
      <u/>
      <sz val="12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6" fillId="0" borderId="0" xfId="0" applyFont="1"/>
    <xf numFmtId="0" fontId="5" fillId="0" borderId="6" xfId="0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3" fillId="0" borderId="0" xfId="0" applyFont="1"/>
    <xf numFmtId="164" fontId="13" fillId="0" borderId="0" xfId="0" applyNumberFormat="1" applyFont="1" applyAlignment="1">
      <alignment horizontal="left"/>
    </xf>
    <xf numFmtId="0" fontId="14" fillId="0" borderId="0" xfId="0" applyFont="1"/>
    <xf numFmtId="164" fontId="14" fillId="0" borderId="0" xfId="0" applyNumberFormat="1" applyFont="1" applyAlignment="1">
      <alignment horizontal="right"/>
    </xf>
    <xf numFmtId="0" fontId="15" fillId="0" borderId="0" xfId="0" applyFont="1"/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vertical="center" wrapText="1"/>
      <protection locked="0"/>
    </xf>
    <xf numFmtId="0" fontId="16" fillId="0" borderId="21" xfId="0" applyFont="1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2" fontId="20" fillId="0" borderId="23" xfId="0" applyNumberFormat="1" applyFont="1" applyBorder="1" applyAlignment="1" applyProtection="1">
      <alignment horizontal="center" vertical="center"/>
      <protection locked="0"/>
    </xf>
    <xf numFmtId="2" fontId="20" fillId="0" borderId="24" xfId="0" applyNumberFormat="1" applyFont="1" applyBorder="1" applyAlignment="1" applyProtection="1">
      <alignment horizontal="center" vertical="center"/>
      <protection locked="0"/>
    </xf>
    <xf numFmtId="165" fontId="20" fillId="0" borderId="25" xfId="0" applyNumberFormat="1" applyFont="1" applyBorder="1" applyAlignment="1" applyProtection="1">
      <alignment horizontal="center" vertical="center"/>
      <protection locked="0"/>
    </xf>
    <xf numFmtId="165" fontId="20" fillId="0" borderId="26" xfId="0" applyNumberFormat="1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2" fontId="20" fillId="0" borderId="27" xfId="0" applyNumberFormat="1" applyFont="1" applyBorder="1" applyAlignment="1" applyProtection="1">
      <alignment horizontal="center" vertical="center"/>
      <protection locked="0"/>
    </xf>
    <xf numFmtId="2" fontId="20" fillId="0" borderId="28" xfId="0" applyNumberFormat="1" applyFont="1" applyBorder="1" applyAlignment="1" applyProtection="1">
      <alignment horizontal="center" vertical="center"/>
      <protection locked="0"/>
    </xf>
    <xf numFmtId="15" fontId="18" fillId="0" borderId="4" xfId="0" applyNumberFormat="1" applyFont="1" applyBorder="1" applyAlignment="1">
      <alignment horizontal="center" vertical="center"/>
    </xf>
    <xf numFmtId="0" fontId="17" fillId="2" borderId="29" xfId="0" applyFont="1" applyFill="1" applyBorder="1"/>
    <xf numFmtId="0" fontId="17" fillId="2" borderId="7" xfId="0" applyFont="1" applyFill="1" applyBorder="1"/>
    <xf numFmtId="0" fontId="17" fillId="2" borderId="8" xfId="0" applyFont="1" applyFill="1" applyBorder="1"/>
    <xf numFmtId="0" fontId="2" fillId="0" borderId="1" xfId="0" applyFont="1" applyBorder="1"/>
    <xf numFmtId="0" fontId="21" fillId="0" borderId="1" xfId="0" applyFont="1" applyBorder="1" applyAlignment="1">
      <alignment horizontal="center"/>
    </xf>
    <xf numFmtId="0" fontId="0" fillId="0" borderId="1" xfId="0" applyBorder="1"/>
    <xf numFmtId="0" fontId="0" fillId="0" borderId="13" xfId="0" applyBorder="1"/>
    <xf numFmtId="0" fontId="22" fillId="0" borderId="3" xfId="0" applyFont="1" applyBorder="1"/>
    <xf numFmtId="0" fontId="23" fillId="0" borderId="4" xfId="0" applyFont="1" applyBorder="1"/>
    <xf numFmtId="49" fontId="22" fillId="0" borderId="3" xfId="0" applyNumberFormat="1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0" xfId="0" applyBorder="1"/>
    <xf numFmtId="0" fontId="25" fillId="0" borderId="0" xfId="0" applyFont="1"/>
    <xf numFmtId="0" fontId="19" fillId="0" borderId="0" xfId="0" applyFont="1"/>
    <xf numFmtId="0" fontId="2" fillId="0" borderId="6" xfId="0" applyFont="1" applyBorder="1"/>
    <xf numFmtId="0" fontId="16" fillId="0" borderId="27" xfId="0" applyFont="1" applyBorder="1"/>
    <xf numFmtId="0" fontId="0" fillId="0" borderId="19" xfId="0" applyBorder="1"/>
    <xf numFmtId="0" fontId="3" fillId="0" borderId="34" xfId="0" applyFont="1" applyBorder="1" applyAlignment="1">
      <alignment horizontal="center"/>
    </xf>
    <xf numFmtId="0" fontId="20" fillId="0" borderId="27" xfId="0" applyFont="1" applyBorder="1"/>
    <xf numFmtId="165" fontId="20" fillId="0" borderId="19" xfId="0" applyNumberFormat="1" applyFont="1" applyBorder="1" applyAlignment="1" applyProtection="1">
      <alignment horizontal="center" vertical="center"/>
      <protection locked="0"/>
    </xf>
    <xf numFmtId="165" fontId="20" fillId="0" borderId="34" xfId="0" applyNumberFormat="1" applyFont="1" applyBorder="1" applyAlignment="1" applyProtection="1">
      <alignment horizontal="center" vertical="center"/>
      <protection locked="0"/>
    </xf>
    <xf numFmtId="20" fontId="5" fillId="0" borderId="6" xfId="0" applyNumberFormat="1" applyFont="1" applyBorder="1" applyAlignment="1">
      <alignment horizontal="right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2" fontId="20" fillId="0" borderId="32" xfId="0" applyNumberFormat="1" applyFont="1" applyBorder="1" applyAlignment="1" applyProtection="1">
      <alignment horizontal="center" vertical="center"/>
      <protection locked="0"/>
    </xf>
    <xf numFmtId="2" fontId="20" fillId="0" borderId="33" xfId="0" applyNumberFormat="1" applyFont="1" applyBorder="1" applyAlignment="1" applyProtection="1">
      <alignment horizontal="center" vertical="center"/>
      <protection locked="0"/>
    </xf>
    <xf numFmtId="164" fontId="20" fillId="0" borderId="25" xfId="0" applyNumberFormat="1" applyFont="1" applyBorder="1" applyAlignment="1">
      <alignment horizontal="center" vertical="center"/>
    </xf>
    <xf numFmtId="164" fontId="20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3" borderId="21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2" fontId="20" fillId="3" borderId="23" xfId="0" applyNumberFormat="1" applyFont="1" applyFill="1" applyBorder="1" applyAlignment="1" applyProtection="1">
      <alignment horizontal="center" vertical="center"/>
      <protection locked="0"/>
    </xf>
    <xf numFmtId="2" fontId="20" fillId="3" borderId="24" xfId="0" applyNumberFormat="1" applyFont="1" applyFill="1" applyBorder="1" applyAlignment="1" applyProtection="1">
      <alignment horizontal="center" vertical="center"/>
      <protection locked="0"/>
    </xf>
    <xf numFmtId="165" fontId="20" fillId="3" borderId="25" xfId="0" applyNumberFormat="1" applyFont="1" applyFill="1" applyBorder="1" applyAlignment="1" applyProtection="1">
      <alignment horizontal="center" vertical="center"/>
      <protection locked="0"/>
    </xf>
    <xf numFmtId="165" fontId="20" fillId="3" borderId="26" xfId="0" applyNumberFormat="1" applyFont="1" applyFill="1" applyBorder="1" applyAlignment="1" applyProtection="1">
      <alignment horizontal="center" vertical="center"/>
      <protection locked="0"/>
    </xf>
    <xf numFmtId="0" fontId="27" fillId="0" borderId="2" xfId="0" applyFont="1" applyBorder="1"/>
    <xf numFmtId="0" fontId="2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6" xfId="0" applyFont="1" applyBorder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2" fontId="32" fillId="0" borderId="23" xfId="0" applyNumberFormat="1" applyFont="1" applyBorder="1" applyAlignment="1" applyProtection="1">
      <alignment horizontal="center" vertical="center"/>
      <protection locked="0"/>
    </xf>
    <xf numFmtId="2" fontId="32" fillId="0" borderId="24" xfId="0" applyNumberFormat="1" applyFont="1" applyBorder="1" applyAlignment="1" applyProtection="1">
      <alignment horizontal="center" vertical="center"/>
      <protection locked="0"/>
    </xf>
    <xf numFmtId="165" fontId="32" fillId="0" borderId="25" xfId="0" applyNumberFormat="1" applyFont="1" applyBorder="1" applyAlignment="1" applyProtection="1">
      <alignment horizontal="center" vertical="center"/>
      <protection locked="0"/>
    </xf>
    <xf numFmtId="165" fontId="32" fillId="0" borderId="26" xfId="0" applyNumberFormat="1" applyFont="1" applyBorder="1" applyAlignment="1" applyProtection="1">
      <alignment horizontal="center" vertical="center"/>
      <protection locked="0"/>
    </xf>
    <xf numFmtId="0" fontId="16" fillId="0" borderId="21" xfId="0" applyFont="1" applyBorder="1"/>
    <xf numFmtId="0" fontId="16" fillId="0" borderId="22" xfId="0" applyFont="1" applyBorder="1"/>
    <xf numFmtId="0" fontId="32" fillId="0" borderId="27" xfId="0" applyFont="1" applyBorder="1" applyAlignment="1" applyProtection="1">
      <alignment horizontal="center" vertical="center"/>
      <protection locked="0"/>
    </xf>
    <xf numFmtId="2" fontId="32" fillId="0" borderId="28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16" fillId="0" borderId="21" xfId="0" applyFont="1" applyBorder="1" applyAlignment="1">
      <alignment wrapText="1"/>
    </xf>
    <xf numFmtId="49" fontId="35" fillId="0" borderId="3" xfId="0" applyNumberFormat="1" applyFont="1" applyBorder="1"/>
    <xf numFmtId="0" fontId="35" fillId="0" borderId="1" xfId="0" applyFont="1" applyBorder="1"/>
    <xf numFmtId="0" fontId="16" fillId="0" borderId="23" xfId="0" applyFont="1" applyBorder="1"/>
    <xf numFmtId="0" fontId="16" fillId="0" borderId="21" xfId="0" applyFont="1" applyBorder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left"/>
    </xf>
    <xf numFmtId="49" fontId="22" fillId="0" borderId="5" xfId="0" applyNumberFormat="1" applyFont="1" applyBorder="1"/>
    <xf numFmtId="0" fontId="32" fillId="4" borderId="27" xfId="0" applyFont="1" applyFill="1" applyBorder="1" applyAlignment="1" applyProtection="1">
      <alignment horizontal="center" vertical="center"/>
      <protection locked="0"/>
    </xf>
    <xf numFmtId="165" fontId="32" fillId="4" borderId="25" xfId="0" applyNumberFormat="1" applyFont="1" applyFill="1" applyBorder="1" applyAlignment="1" applyProtection="1">
      <alignment horizontal="center" vertical="center"/>
      <protection locked="0"/>
    </xf>
    <xf numFmtId="165" fontId="32" fillId="4" borderId="26" xfId="0" applyNumberFormat="1" applyFont="1" applyFill="1" applyBorder="1" applyAlignment="1" applyProtection="1">
      <alignment horizontal="center" vertical="center"/>
      <protection locked="0"/>
    </xf>
    <xf numFmtId="0" fontId="16" fillId="4" borderId="21" xfId="0" applyFont="1" applyFill="1" applyBorder="1"/>
    <xf numFmtId="2" fontId="32" fillId="4" borderId="23" xfId="0" applyNumberFormat="1" applyFont="1" applyFill="1" applyBorder="1" applyAlignment="1" applyProtection="1">
      <alignment horizontal="center" vertical="center"/>
      <protection locked="0"/>
    </xf>
    <xf numFmtId="2" fontId="32" fillId="4" borderId="24" xfId="0" applyNumberFormat="1" applyFont="1" applyFill="1" applyBorder="1" applyAlignment="1" applyProtection="1">
      <alignment horizontal="center" vertical="center"/>
      <protection locked="0"/>
    </xf>
    <xf numFmtId="0" fontId="32" fillId="4" borderId="23" xfId="0" applyFont="1" applyFill="1" applyBorder="1" applyAlignment="1" applyProtection="1">
      <alignment horizontal="center" vertical="center"/>
      <protection locked="0"/>
    </xf>
    <xf numFmtId="0" fontId="16" fillId="4" borderId="35" xfId="0" applyFont="1" applyFill="1" applyBorder="1"/>
    <xf numFmtId="0" fontId="32" fillId="4" borderId="33" xfId="0" applyFont="1" applyFill="1" applyBorder="1" applyAlignment="1" applyProtection="1">
      <alignment horizontal="center" vertical="center"/>
      <protection locked="0"/>
    </xf>
    <xf numFmtId="2" fontId="32" fillId="4" borderId="32" xfId="0" applyNumberFormat="1" applyFont="1" applyFill="1" applyBorder="1" applyAlignment="1" applyProtection="1">
      <alignment horizontal="center" vertical="center"/>
      <protection locked="0"/>
    </xf>
    <xf numFmtId="2" fontId="32" fillId="4" borderId="33" xfId="0" applyNumberFormat="1" applyFont="1" applyFill="1" applyBorder="1" applyAlignment="1" applyProtection="1">
      <alignment horizontal="center" vertical="center"/>
      <protection locked="0"/>
    </xf>
    <xf numFmtId="0" fontId="32" fillId="4" borderId="32" xfId="0" applyFont="1" applyFill="1" applyBorder="1" applyAlignment="1" applyProtection="1">
      <alignment horizontal="center" vertical="center"/>
      <protection locked="0"/>
    </xf>
    <xf numFmtId="164" fontId="32" fillId="4" borderId="25" xfId="0" applyNumberFormat="1" applyFont="1" applyFill="1" applyBorder="1" applyAlignment="1">
      <alignment horizontal="center" vertical="center"/>
    </xf>
    <xf numFmtId="164" fontId="32" fillId="4" borderId="26" xfId="0" applyNumberFormat="1" applyFont="1" applyFill="1" applyBorder="1" applyAlignment="1">
      <alignment horizontal="center" vertical="center"/>
    </xf>
    <xf numFmtId="2" fontId="32" fillId="4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7" fillId="2" borderId="37" xfId="0" applyFont="1" applyFill="1" applyBorder="1"/>
    <xf numFmtId="0" fontId="17" fillId="2" borderId="38" xfId="0" applyFont="1" applyFill="1" applyBorder="1"/>
    <xf numFmtId="0" fontId="17" fillId="2" borderId="39" xfId="0" applyFont="1" applyFill="1" applyBorder="1"/>
    <xf numFmtId="0" fontId="42" fillId="0" borderId="40" xfId="0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44" xfId="0" applyFont="1" applyBorder="1" applyAlignment="1">
      <alignment horizontal="center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42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42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0" fontId="32" fillId="0" borderId="45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29" fillId="4" borderId="21" xfId="0" applyFont="1" applyFill="1" applyBorder="1" applyAlignment="1" applyProtection="1">
      <alignment horizontal="center" vertical="center"/>
      <protection locked="0"/>
    </xf>
    <xf numFmtId="0" fontId="29" fillId="4" borderId="42" xfId="0" applyFont="1" applyFill="1" applyBorder="1" applyAlignment="1" applyProtection="1">
      <alignment horizontal="center" vertical="center"/>
      <protection locked="0"/>
    </xf>
    <xf numFmtId="0" fontId="29" fillId="4" borderId="24" xfId="0" applyFont="1" applyFill="1" applyBorder="1" applyAlignment="1" applyProtection="1">
      <alignment horizontal="center" vertical="center"/>
      <protection locked="0"/>
    </xf>
    <xf numFmtId="0" fontId="32" fillId="4" borderId="21" xfId="0" applyFont="1" applyFill="1" applyBorder="1" applyAlignment="1" applyProtection="1">
      <alignment horizontal="center" vertical="center"/>
      <protection locked="0"/>
    </xf>
    <xf numFmtId="0" fontId="32" fillId="4" borderId="42" xfId="0" applyFont="1" applyFill="1" applyBorder="1" applyAlignment="1" applyProtection="1">
      <alignment horizontal="center" vertical="center"/>
      <protection locked="0"/>
    </xf>
    <xf numFmtId="0" fontId="32" fillId="4" borderId="24" xfId="0" applyFont="1" applyFill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0" fontId="40" fillId="0" borderId="42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20" fontId="18" fillId="0" borderId="6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17" fillId="4" borderId="37" xfId="0" applyFont="1" applyFill="1" applyBorder="1" applyAlignment="1">
      <alignment horizontal="center"/>
    </xf>
    <xf numFmtId="0" fontId="17" fillId="4" borderId="38" xfId="0" applyFont="1" applyFill="1" applyBorder="1" applyAlignment="1">
      <alignment horizontal="center"/>
    </xf>
    <xf numFmtId="0" fontId="17" fillId="4" borderId="39" xfId="0" applyFont="1" applyFill="1" applyBorder="1" applyAlignment="1">
      <alignment horizontal="center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4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5" fontId="18" fillId="0" borderId="0" xfId="0" applyNumberFormat="1" applyFont="1" applyAlignment="1">
      <alignment horizontal="center" vertical="center"/>
    </xf>
    <xf numFmtId="15" fontId="18" fillId="0" borderId="4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5" fontId="39" fillId="0" borderId="0" xfId="1" applyNumberFormat="1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39" fillId="0" borderId="0" xfId="1" applyFont="1" applyBorder="1" applyAlignment="1" applyProtection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A0A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470645</xdr:colOff>
      <xdr:row>0</xdr:row>
      <xdr:rowOff>106680</xdr:rowOff>
    </xdr:from>
    <xdr:to>
      <xdr:col>10</xdr:col>
      <xdr:colOff>15686</xdr:colOff>
      <xdr:row>4</xdr:row>
      <xdr:rowOff>179294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xmlns="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941792" y="106680"/>
          <a:ext cx="4161865" cy="1092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rgbClr val="000080"/>
              </a:solidFill>
              <a:latin typeface="Arial"/>
              <a:cs typeface="Arial"/>
            </a:rPr>
            <a:t>BREVET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400" b="1" i="0" u="none" strike="noStrike" baseline="0">
              <a:solidFill>
                <a:srgbClr val="000080"/>
              </a:solidFill>
              <a:latin typeface="Arial"/>
              <a:cs typeface="Arial"/>
            </a:rPr>
            <a:t>Fédéral de 150 km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80"/>
              </a:solidFill>
              <a:latin typeface="Arial"/>
              <a:cs typeface="Arial"/>
            </a:rPr>
            <a:t>Feulle de Route des Participants</a:t>
          </a:r>
          <a:endParaRPr lang="fr-FR" sz="10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 editAs="oneCell">
    <xdr:from>
      <xdr:col>12</xdr:col>
      <xdr:colOff>530600</xdr:colOff>
      <xdr:row>1</xdr:row>
      <xdr:rowOff>103654</xdr:rowOff>
    </xdr:from>
    <xdr:to>
      <xdr:col>14</xdr:col>
      <xdr:colOff>179295</xdr:colOff>
      <xdr:row>7</xdr:row>
      <xdr:rowOff>33056</xdr:rowOff>
    </xdr:to>
    <xdr:pic>
      <xdr:nvPicPr>
        <xdr:cNvPr id="1026" name="Image 3" descr="LOGO CLUB couleur2.jp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01276" y="350183"/>
          <a:ext cx="1172695" cy="122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448236</xdr:colOff>
      <xdr:row>0</xdr:row>
      <xdr:rowOff>89647</xdr:rowOff>
    </xdr:from>
    <xdr:to>
      <xdr:col>4</xdr:col>
      <xdr:colOff>614824</xdr:colOff>
      <xdr:row>5</xdr:row>
      <xdr:rowOff>212912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753971" y="89647"/>
          <a:ext cx="1332000" cy="1333500"/>
        </a:xfrm>
        <a:prstGeom prst="rect">
          <a:avLst/>
        </a:prstGeom>
        <a:solidFill>
          <a:schemeClr val="lt1"/>
        </a:solidFill>
        <a:ln w="12700" cmpd="sng">
          <a:solidFill>
            <a:srgbClr val="0A0A0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2</xdr:col>
      <xdr:colOff>537882</xdr:colOff>
      <xdr:row>0</xdr:row>
      <xdr:rowOff>145676</xdr:rowOff>
    </xdr:from>
    <xdr:to>
      <xdr:col>4</xdr:col>
      <xdr:colOff>545166</xdr:colOff>
      <xdr:row>5</xdr:row>
      <xdr:rowOff>164726</xdr:rowOff>
    </xdr:to>
    <xdr:pic>
      <xdr:nvPicPr>
        <xdr:cNvPr id="5" name="Image 3" descr="LOGO CLUB couleur2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3617" y="145676"/>
          <a:ext cx="1172695" cy="122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Relationship Id="rId1" Type="http://schemas.openxmlformats.org/officeDocument/2006/relationships/hyperlink" Target="http://veloclubchallandais.fr/" TargetMode="External"/><Relationship Id="rId2" Type="http://schemas.openxmlformats.org/officeDocument/2006/relationships/hyperlink" Target="mailto:vcccyc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tabSelected="1" zoomScale="85" zoomScaleNormal="85" workbookViewId="0">
      <selection activeCell="L5" sqref="L5"/>
    </sheetView>
  </sheetViews>
  <sheetFormatPr baseColWidth="10" defaultColWidth="11.5" defaultRowHeight="16" x14ac:dyDescent="0.2"/>
  <cols>
    <col min="1" max="1" width="4.83203125" customWidth="1"/>
    <col min="2" max="2" width="55.6640625" customWidth="1"/>
    <col min="3" max="4" width="8.6640625" customWidth="1"/>
    <col min="5" max="5" width="17.6640625" customWidth="1"/>
    <col min="6" max="8" width="10.83203125" customWidth="1"/>
    <col min="9" max="10" width="9.5" customWidth="1"/>
    <col min="11" max="11" width="3.1640625" customWidth="1"/>
    <col min="12" max="12" width="5.5" style="27" customWidth="1"/>
  </cols>
  <sheetData>
    <row r="1" spans="1:13" ht="19.5" customHeight="1" x14ac:dyDescent="0.25">
      <c r="B1" s="60"/>
      <c r="C1" s="1"/>
      <c r="D1" s="1"/>
      <c r="E1" s="1"/>
      <c r="F1" s="1"/>
      <c r="G1" s="1"/>
      <c r="H1" s="1"/>
      <c r="I1" s="1"/>
      <c r="J1" s="1"/>
      <c r="L1" s="26"/>
    </row>
    <row r="2" spans="1:13" ht="25" x14ac:dyDescent="0.25">
      <c r="B2" s="104" t="s">
        <v>40</v>
      </c>
      <c r="D2" s="1"/>
      <c r="E2" s="1"/>
      <c r="F2" s="1"/>
      <c r="G2" s="1"/>
      <c r="H2" s="1"/>
      <c r="I2" s="1"/>
      <c r="J2" s="1"/>
      <c r="L2" s="26"/>
    </row>
    <row r="3" spans="1:13" ht="9.75" customHeight="1" x14ac:dyDescent="0.2">
      <c r="B3" s="105"/>
      <c r="C3" s="107"/>
      <c r="D3" s="1"/>
      <c r="E3" s="1"/>
      <c r="F3" s="1"/>
      <c r="G3" s="1"/>
      <c r="H3" s="1"/>
      <c r="I3" s="1"/>
      <c r="J3" s="1"/>
      <c r="M3" s="61"/>
    </row>
    <row r="4" spans="1:13" ht="25" x14ac:dyDescent="0.25">
      <c r="B4" s="106" t="s">
        <v>42</v>
      </c>
      <c r="C4" s="107"/>
      <c r="D4" s="1"/>
      <c r="E4" s="1"/>
      <c r="F4" s="1"/>
      <c r="G4" s="1"/>
      <c r="H4" s="1"/>
      <c r="I4" s="1"/>
      <c r="J4" s="1"/>
    </row>
    <row r="5" spans="1:13" x14ac:dyDescent="0.2">
      <c r="B5" s="3"/>
      <c r="C5" s="107"/>
      <c r="D5" s="1"/>
      <c r="E5" s="1"/>
      <c r="F5" s="1"/>
      <c r="G5" s="1"/>
      <c r="H5" s="1"/>
      <c r="I5" s="1"/>
      <c r="J5" s="1"/>
    </row>
    <row r="6" spans="1:13" ht="20" customHeight="1" x14ac:dyDescent="0.2">
      <c r="C6" s="108"/>
      <c r="F6" s="182" t="s">
        <v>41</v>
      </c>
      <c r="G6" s="182"/>
      <c r="H6" s="182"/>
      <c r="I6" s="181">
        <v>2251222</v>
      </c>
      <c r="J6" s="181"/>
    </row>
    <row r="7" spans="1:13" ht="7.25" customHeight="1" thickBot="1" x14ac:dyDescent="0.25">
      <c r="C7" s="62"/>
      <c r="D7" s="57"/>
    </row>
    <row r="8" spans="1:13" ht="27" customHeight="1" thickBot="1" x14ac:dyDescent="0.25">
      <c r="B8" s="10" t="s">
        <v>65</v>
      </c>
      <c r="C8" s="191"/>
      <c r="D8" s="191"/>
      <c r="E8" s="192"/>
      <c r="F8" s="25"/>
      <c r="G8" s="14" t="s">
        <v>15</v>
      </c>
      <c r="H8" s="14"/>
      <c r="I8" s="185"/>
      <c r="J8" s="186"/>
    </row>
    <row r="9" spans="1:13" ht="14.25" customHeight="1" thickBot="1" x14ac:dyDescent="0.2">
      <c r="B9" s="7"/>
      <c r="C9" s="13"/>
      <c r="D9" s="13"/>
      <c r="E9" s="13"/>
      <c r="F9" s="7"/>
      <c r="G9" s="2"/>
      <c r="H9" s="2"/>
      <c r="I9" s="13"/>
      <c r="J9" s="13"/>
      <c r="L9" s="28"/>
    </row>
    <row r="10" spans="1:13" ht="21.75" customHeight="1" x14ac:dyDescent="0.15">
      <c r="B10" s="198" t="s">
        <v>47</v>
      </c>
      <c r="C10" s="199"/>
      <c r="D10" s="199"/>
      <c r="E10" s="199"/>
      <c r="F10" s="92" t="s">
        <v>18</v>
      </c>
      <c r="G10" s="187" t="s">
        <v>27</v>
      </c>
      <c r="H10" s="187"/>
      <c r="I10" s="187"/>
      <c r="J10" s="188"/>
      <c r="L10" s="29" t="s">
        <v>21</v>
      </c>
    </row>
    <row r="11" spans="1:13" ht="21.75" customHeight="1" x14ac:dyDescent="0.15">
      <c r="B11" s="91" t="s">
        <v>45</v>
      </c>
      <c r="C11" s="196"/>
      <c r="D11" s="196"/>
      <c r="E11" s="196"/>
      <c r="F11" s="93" t="s">
        <v>16</v>
      </c>
      <c r="G11" s="193" t="s">
        <v>28</v>
      </c>
      <c r="H11" s="193"/>
      <c r="I11" s="193"/>
      <c r="J11" s="194"/>
      <c r="L11" s="30"/>
    </row>
    <row r="12" spans="1:13" ht="21.75" customHeight="1" x14ac:dyDescent="0.15">
      <c r="B12" s="200" t="s">
        <v>46</v>
      </c>
      <c r="C12" s="201"/>
      <c r="D12" s="201"/>
      <c r="E12" s="201"/>
      <c r="F12" s="93" t="s">
        <v>13</v>
      </c>
      <c r="G12" s="8"/>
      <c r="H12" s="88">
        <v>150</v>
      </c>
      <c r="I12" s="89" t="s">
        <v>0</v>
      </c>
      <c r="J12" s="90"/>
      <c r="L12" s="30"/>
    </row>
    <row r="13" spans="1:13" ht="21.75" customHeight="1" x14ac:dyDescent="0.15">
      <c r="B13" s="183" t="s">
        <v>57</v>
      </c>
      <c r="C13" s="184"/>
      <c r="D13" s="184"/>
      <c r="E13" s="184"/>
      <c r="F13" s="93" t="s">
        <v>17</v>
      </c>
      <c r="G13" s="189">
        <v>46144</v>
      </c>
      <c r="H13" s="189"/>
      <c r="I13" s="189"/>
      <c r="J13" s="190"/>
      <c r="L13" s="30"/>
    </row>
    <row r="14" spans="1:13" ht="21.75" customHeight="1" x14ac:dyDescent="0.15">
      <c r="B14" s="91" t="s">
        <v>29</v>
      </c>
      <c r="C14" s="197" t="s">
        <v>44</v>
      </c>
      <c r="D14" s="197"/>
      <c r="E14" s="197"/>
      <c r="F14" s="93" t="s">
        <v>30</v>
      </c>
      <c r="G14" s="195" t="s">
        <v>56</v>
      </c>
      <c r="H14" s="195"/>
      <c r="I14" s="195"/>
      <c r="J14" s="46"/>
      <c r="L14" s="30"/>
    </row>
    <row r="15" spans="1:13" ht="21.75" customHeight="1" thickBot="1" x14ac:dyDescent="0.2">
      <c r="B15" s="174" t="s">
        <v>58</v>
      </c>
      <c r="C15" s="175"/>
      <c r="D15" s="175"/>
      <c r="E15" s="175"/>
      <c r="F15" s="94" t="s">
        <v>14</v>
      </c>
      <c r="G15" s="4"/>
      <c r="H15" s="69"/>
      <c r="I15" s="172">
        <v>0.3125</v>
      </c>
      <c r="J15" s="173"/>
      <c r="L15" s="29" t="s">
        <v>22</v>
      </c>
    </row>
    <row r="16" spans="1:13" s="11" customFormat="1" ht="21.75" customHeight="1" x14ac:dyDescent="0.15">
      <c r="A16" s="23" t="s">
        <v>19</v>
      </c>
      <c r="B16" s="168" t="s">
        <v>1</v>
      </c>
      <c r="C16" s="150" t="s">
        <v>3</v>
      </c>
      <c r="D16" s="151"/>
      <c r="E16" s="152"/>
      <c r="F16" s="18" t="s">
        <v>4</v>
      </c>
      <c r="G16" s="18" t="s">
        <v>4</v>
      </c>
      <c r="H16" s="18" t="s">
        <v>25</v>
      </c>
      <c r="I16" s="15" t="s">
        <v>5</v>
      </c>
      <c r="J16" s="9"/>
      <c r="L16" s="31"/>
    </row>
    <row r="17" spans="1:12" s="11" customFormat="1" ht="21.75" customHeight="1" thickBot="1" x14ac:dyDescent="0.2">
      <c r="A17" s="24" t="s">
        <v>20</v>
      </c>
      <c r="B17" s="169"/>
      <c r="C17" s="153" t="s">
        <v>8</v>
      </c>
      <c r="D17" s="154"/>
      <c r="E17" s="155"/>
      <c r="F17" s="22" t="s">
        <v>9</v>
      </c>
      <c r="G17" s="12" t="s">
        <v>10</v>
      </c>
      <c r="H17" s="22" t="s">
        <v>26</v>
      </c>
      <c r="I17" s="16" t="s">
        <v>12</v>
      </c>
      <c r="J17" s="6" t="s">
        <v>11</v>
      </c>
      <c r="L17" s="31"/>
    </row>
    <row r="18" spans="1:12" ht="18" customHeight="1" x14ac:dyDescent="0.2">
      <c r="A18" s="28" t="s">
        <v>20</v>
      </c>
      <c r="B18" s="127" t="s">
        <v>59</v>
      </c>
      <c r="C18" s="179"/>
      <c r="D18" s="180"/>
      <c r="E18" s="128"/>
      <c r="F18" s="129">
        <v>0</v>
      </c>
      <c r="G18" s="130"/>
      <c r="H18" s="131"/>
      <c r="I18" s="132">
        <f>I15</f>
        <v>0.3125</v>
      </c>
      <c r="J18" s="133">
        <f>I18+1/24</f>
        <v>0.35416666666666669</v>
      </c>
      <c r="L18" s="29" t="s">
        <v>23</v>
      </c>
    </row>
    <row r="19" spans="1:12" ht="18" customHeight="1" x14ac:dyDescent="0.2">
      <c r="B19" s="100" t="s">
        <v>66</v>
      </c>
      <c r="C19" s="135"/>
      <c r="D19" s="136"/>
      <c r="E19" s="137"/>
      <c r="F19" s="96">
        <f>G19-G18</f>
        <v>0</v>
      </c>
      <c r="G19" s="97"/>
      <c r="H19" s="95"/>
      <c r="I19" s="98" t="str">
        <f>IF(A19="C",$I$15+(MIN(G19,200)/34+MIN(MAX(G19-200,0),200)/32+MIN(MAX(G19-400,0),200)/30+MIN(MAX(G19-600,0),400)/28+1/120)/24,"")</f>
        <v/>
      </c>
      <c r="J19" s="99" t="str">
        <f>IF(A19="C",$J$18+(MIN(G19,60)/20+MIN(MAX(G19-60,0),540)/15+MIN(MAX(G19-600,0),400)/11.428+1/120)/24,"")</f>
        <v/>
      </c>
      <c r="L19" s="29" t="s">
        <v>24</v>
      </c>
    </row>
    <row r="20" spans="1:12" ht="18" customHeight="1" x14ac:dyDescent="0.2">
      <c r="B20" s="100" t="s">
        <v>67</v>
      </c>
      <c r="C20" s="144" t="s">
        <v>69</v>
      </c>
      <c r="D20" s="145"/>
      <c r="E20" s="146"/>
      <c r="F20" s="96">
        <f>G20-G19</f>
        <v>13</v>
      </c>
      <c r="G20" s="97">
        <v>13</v>
      </c>
      <c r="H20" s="95"/>
      <c r="I20" s="98" t="str">
        <f t="shared" ref="I20:I38" si="0">IF(A20="C",$I$15+(MIN(G20,200)/34+MIN(MAX(G20-200,0),200)/32+MIN(MAX(G20-400,0),200)/30+MIN(MAX(G20-600,0),400)/28+1/120)/24,"")</f>
        <v/>
      </c>
      <c r="J20" s="99" t="str">
        <f t="shared" ref="J20:J38" si="1">IF(A20="C",$J$18+(MIN(G20,60)/20+MIN(MAX(G20-60,0),540)/15+MIN(MAX(G20-600,0),400)/11.428+1/120)/24,"")</f>
        <v/>
      </c>
      <c r="L20" s="30"/>
    </row>
    <row r="21" spans="1:12" ht="18" customHeight="1" x14ac:dyDescent="0.2">
      <c r="B21" s="109" t="s">
        <v>68</v>
      </c>
      <c r="C21" s="144" t="s">
        <v>71</v>
      </c>
      <c r="D21" s="145"/>
      <c r="E21" s="146"/>
      <c r="F21" s="96">
        <f t="shared" ref="F21:F38" si="2">G21-G20</f>
        <v>4</v>
      </c>
      <c r="G21" s="97">
        <v>17</v>
      </c>
      <c r="H21" s="95"/>
      <c r="I21" s="98" t="str">
        <f t="shared" si="0"/>
        <v/>
      </c>
      <c r="J21" s="99" t="str">
        <f t="shared" si="1"/>
        <v/>
      </c>
      <c r="L21" s="26"/>
    </row>
    <row r="22" spans="1:12" ht="18" customHeight="1" x14ac:dyDescent="0.2">
      <c r="B22" s="109" t="s">
        <v>70</v>
      </c>
      <c r="C22" s="144" t="s">
        <v>73</v>
      </c>
      <c r="D22" s="145"/>
      <c r="E22" s="146"/>
      <c r="F22" s="96">
        <f t="shared" si="2"/>
        <v>4</v>
      </c>
      <c r="G22" s="97">
        <v>21</v>
      </c>
      <c r="H22" s="95"/>
      <c r="I22" s="98" t="str">
        <f t="shared" si="0"/>
        <v/>
      </c>
      <c r="J22" s="99" t="str">
        <f t="shared" si="1"/>
        <v/>
      </c>
    </row>
    <row r="23" spans="1:12" ht="18" customHeight="1" x14ac:dyDescent="0.2">
      <c r="B23" s="100" t="s">
        <v>72</v>
      </c>
      <c r="C23" s="147" t="s">
        <v>75</v>
      </c>
      <c r="D23" s="148"/>
      <c r="E23" s="149"/>
      <c r="F23" s="96">
        <f t="shared" si="2"/>
        <v>7</v>
      </c>
      <c r="G23" s="97">
        <v>28</v>
      </c>
      <c r="H23" s="95"/>
      <c r="I23" s="98" t="str">
        <f t="shared" si="0"/>
        <v/>
      </c>
      <c r="J23" s="99" t="str">
        <f t="shared" si="1"/>
        <v/>
      </c>
    </row>
    <row r="24" spans="1:12" ht="18" customHeight="1" x14ac:dyDescent="0.2">
      <c r="B24" s="100" t="s">
        <v>74</v>
      </c>
      <c r="C24" s="147" t="s">
        <v>77</v>
      </c>
      <c r="D24" s="148"/>
      <c r="E24" s="149"/>
      <c r="F24" s="96">
        <f t="shared" si="2"/>
        <v>8</v>
      </c>
      <c r="G24" s="97">
        <v>36</v>
      </c>
      <c r="H24" s="95"/>
      <c r="I24" s="98" t="str">
        <f t="shared" si="0"/>
        <v/>
      </c>
      <c r="J24" s="99" t="str">
        <f t="shared" si="1"/>
        <v/>
      </c>
      <c r="L24" s="26"/>
    </row>
    <row r="25" spans="1:12" ht="18" customHeight="1" x14ac:dyDescent="0.2">
      <c r="B25" s="100" t="s">
        <v>76</v>
      </c>
      <c r="C25" s="144" t="s">
        <v>79</v>
      </c>
      <c r="D25" s="145"/>
      <c r="E25" s="146"/>
      <c r="F25" s="96">
        <f t="shared" si="2"/>
        <v>4</v>
      </c>
      <c r="G25" s="97">
        <v>40</v>
      </c>
      <c r="H25" s="95"/>
      <c r="I25" s="98" t="str">
        <f t="shared" si="0"/>
        <v/>
      </c>
      <c r="J25" s="99" t="str">
        <f t="shared" si="1"/>
        <v/>
      </c>
      <c r="L25" s="32"/>
    </row>
    <row r="26" spans="1:12" ht="18" customHeight="1" x14ac:dyDescent="0.2">
      <c r="B26" s="109" t="s">
        <v>78</v>
      </c>
      <c r="C26" s="144" t="s">
        <v>81</v>
      </c>
      <c r="D26" s="145"/>
      <c r="E26" s="146"/>
      <c r="F26" s="96">
        <f t="shared" si="2"/>
        <v>4</v>
      </c>
      <c r="G26" s="97">
        <v>44</v>
      </c>
      <c r="H26" s="95"/>
      <c r="I26" s="98" t="str">
        <f t="shared" si="0"/>
        <v/>
      </c>
      <c r="J26" s="99" t="str">
        <f t="shared" si="1"/>
        <v/>
      </c>
      <c r="L26" s="32"/>
    </row>
    <row r="27" spans="1:12" ht="18" customHeight="1" x14ac:dyDescent="0.2">
      <c r="A27" s="28"/>
      <c r="B27" s="109" t="s">
        <v>80</v>
      </c>
      <c r="C27" s="144" t="s">
        <v>83</v>
      </c>
      <c r="D27" s="145"/>
      <c r="E27" s="146"/>
      <c r="F27" s="96">
        <f t="shared" si="2"/>
        <v>4</v>
      </c>
      <c r="G27" s="97">
        <v>48</v>
      </c>
      <c r="H27" s="95"/>
      <c r="I27" s="98" t="str">
        <f t="shared" si="0"/>
        <v/>
      </c>
      <c r="J27" s="99" t="str">
        <f t="shared" si="1"/>
        <v/>
      </c>
      <c r="L27" s="26"/>
    </row>
    <row r="28" spans="1:12" ht="18" customHeight="1" x14ac:dyDescent="0.2">
      <c r="A28" s="28"/>
      <c r="B28" s="100" t="s">
        <v>82</v>
      </c>
      <c r="C28" s="144" t="s">
        <v>85</v>
      </c>
      <c r="D28" s="145"/>
      <c r="E28" s="146"/>
      <c r="F28" s="96">
        <f t="shared" si="2"/>
        <v>6</v>
      </c>
      <c r="G28" s="97">
        <v>54</v>
      </c>
      <c r="H28" s="95"/>
      <c r="I28" s="98" t="str">
        <f t="shared" si="0"/>
        <v/>
      </c>
      <c r="J28" s="99" t="str">
        <f>IF(A28="C",$J$18+(MIN(G28,60)/20+MIN(MAX(G28-60,0),540)/17+MIN(MAX(G28-600,0),400)/11.428+1/120)/24,"")</f>
        <v/>
      </c>
      <c r="L28" s="26"/>
    </row>
    <row r="29" spans="1:12" ht="18" customHeight="1" x14ac:dyDescent="0.2">
      <c r="A29" s="28"/>
      <c r="B29" s="100" t="s">
        <v>84</v>
      </c>
      <c r="C29" s="144" t="s">
        <v>87</v>
      </c>
      <c r="D29" s="145"/>
      <c r="E29" s="146"/>
      <c r="F29" s="96">
        <f t="shared" si="2"/>
        <v>11</v>
      </c>
      <c r="G29" s="97">
        <v>65</v>
      </c>
      <c r="H29" s="95"/>
      <c r="I29" s="98" t="str">
        <f t="shared" si="0"/>
        <v/>
      </c>
      <c r="J29" s="99" t="str">
        <f t="shared" si="1"/>
        <v/>
      </c>
      <c r="L29" s="26"/>
    </row>
    <row r="30" spans="1:12" ht="18" customHeight="1" x14ac:dyDescent="0.2">
      <c r="A30" s="28"/>
      <c r="B30" s="100" t="s">
        <v>86</v>
      </c>
      <c r="C30" s="144" t="s">
        <v>88</v>
      </c>
      <c r="D30" s="145"/>
      <c r="E30" s="146"/>
      <c r="F30" s="96">
        <f t="shared" si="2"/>
        <v>6</v>
      </c>
      <c r="G30" s="97">
        <v>71</v>
      </c>
      <c r="H30" s="95"/>
      <c r="I30" s="98" t="str">
        <f t="shared" si="0"/>
        <v/>
      </c>
      <c r="J30" s="99" t="str">
        <f t="shared" si="1"/>
        <v/>
      </c>
      <c r="L30" s="26"/>
    </row>
    <row r="31" spans="1:12" ht="18" customHeight="1" x14ac:dyDescent="0.2">
      <c r="A31" s="28" t="s">
        <v>20</v>
      </c>
      <c r="B31" s="123" t="s">
        <v>91</v>
      </c>
      <c r="C31" s="162" t="s">
        <v>90</v>
      </c>
      <c r="D31" s="163"/>
      <c r="E31" s="164"/>
      <c r="F31" s="124">
        <f t="shared" si="2"/>
        <v>7</v>
      </c>
      <c r="G31" s="125">
        <v>78</v>
      </c>
      <c r="H31" s="126"/>
      <c r="I31" s="121">
        <f t="shared" si="0"/>
        <v>0.40843545751633986</v>
      </c>
      <c r="J31" s="122">
        <f t="shared" si="1"/>
        <v>0.52951388888888895</v>
      </c>
      <c r="L31" s="26"/>
    </row>
    <row r="32" spans="1:12" ht="18" customHeight="1" x14ac:dyDescent="0.2">
      <c r="B32" s="113" t="s">
        <v>89</v>
      </c>
      <c r="C32" s="165" t="s">
        <v>93</v>
      </c>
      <c r="D32" s="166"/>
      <c r="E32" s="167"/>
      <c r="F32" s="96">
        <f t="shared" si="2"/>
        <v>8</v>
      </c>
      <c r="G32" s="97">
        <v>86</v>
      </c>
      <c r="H32" s="95"/>
      <c r="I32" s="98" t="str">
        <f t="shared" si="0"/>
        <v/>
      </c>
      <c r="J32" s="99" t="str">
        <f t="shared" si="1"/>
        <v/>
      </c>
      <c r="L32" s="26"/>
    </row>
    <row r="33" spans="1:12" ht="18" customHeight="1" x14ac:dyDescent="0.2">
      <c r="A33" s="28" t="s">
        <v>20</v>
      </c>
      <c r="B33" s="123" t="s">
        <v>92</v>
      </c>
      <c r="C33" s="162" t="s">
        <v>95</v>
      </c>
      <c r="D33" s="163"/>
      <c r="E33" s="164"/>
      <c r="F33" s="124">
        <f t="shared" si="2"/>
        <v>5</v>
      </c>
      <c r="G33" s="125">
        <v>91</v>
      </c>
      <c r="H33" s="126"/>
      <c r="I33" s="121">
        <f t="shared" si="0"/>
        <v>0.42436683006535947</v>
      </c>
      <c r="J33" s="122">
        <f t="shared" si="1"/>
        <v>0.56562500000000004</v>
      </c>
      <c r="L33" s="26"/>
    </row>
    <row r="34" spans="1:12" ht="18" customHeight="1" x14ac:dyDescent="0.2">
      <c r="B34" s="100" t="s">
        <v>94</v>
      </c>
      <c r="C34" s="144" t="s">
        <v>97</v>
      </c>
      <c r="D34" s="145"/>
      <c r="E34" s="146"/>
      <c r="F34" s="96">
        <f t="shared" si="2"/>
        <v>9</v>
      </c>
      <c r="G34" s="97">
        <v>100</v>
      </c>
      <c r="H34" s="95"/>
      <c r="I34" s="98" t="str">
        <f t="shared" si="0"/>
        <v/>
      </c>
      <c r="J34" s="99" t="str">
        <f t="shared" si="1"/>
        <v/>
      </c>
      <c r="L34" s="26"/>
    </row>
    <row r="35" spans="1:12" ht="18" customHeight="1" x14ac:dyDescent="0.2">
      <c r="B35" s="112" t="s">
        <v>96</v>
      </c>
      <c r="C35" s="144" t="s">
        <v>98</v>
      </c>
      <c r="D35" s="145"/>
      <c r="E35" s="146"/>
      <c r="F35" s="96">
        <f t="shared" si="2"/>
        <v>7</v>
      </c>
      <c r="G35" s="97">
        <v>107</v>
      </c>
      <c r="H35" s="95"/>
      <c r="I35" s="98" t="str">
        <f t="shared" si="0"/>
        <v/>
      </c>
      <c r="J35" s="99" t="str">
        <f t="shared" si="1"/>
        <v/>
      </c>
      <c r="L35" s="26"/>
    </row>
    <row r="36" spans="1:12" ht="18" customHeight="1" x14ac:dyDescent="0.2">
      <c r="B36" s="112" t="s">
        <v>63</v>
      </c>
      <c r="C36" s="144" t="s">
        <v>60</v>
      </c>
      <c r="D36" s="145"/>
      <c r="E36" s="146"/>
      <c r="F36" s="96">
        <f t="shared" si="2"/>
        <v>12</v>
      </c>
      <c r="G36" s="97">
        <v>119</v>
      </c>
      <c r="H36" s="95"/>
      <c r="I36" s="98" t="str">
        <f t="shared" si="0"/>
        <v/>
      </c>
      <c r="J36" s="99" t="str">
        <f t="shared" si="1"/>
        <v/>
      </c>
      <c r="L36" s="26"/>
    </row>
    <row r="37" spans="1:12" ht="18" customHeight="1" x14ac:dyDescent="0.2">
      <c r="A37" s="28"/>
      <c r="B37" s="112" t="s">
        <v>62</v>
      </c>
      <c r="C37" s="144" t="s">
        <v>60</v>
      </c>
      <c r="D37" s="145"/>
      <c r="E37" s="146"/>
      <c r="F37" s="96">
        <f t="shared" si="2"/>
        <v>4</v>
      </c>
      <c r="G37" s="97">
        <v>123</v>
      </c>
      <c r="H37" s="95"/>
      <c r="I37" s="98" t="str">
        <f t="shared" si="0"/>
        <v/>
      </c>
      <c r="J37" s="99" t="str">
        <f t="shared" si="1"/>
        <v/>
      </c>
      <c r="L37" s="26"/>
    </row>
    <row r="38" spans="1:12" ht="18" customHeight="1" x14ac:dyDescent="0.2">
      <c r="B38" s="112" t="s">
        <v>61</v>
      </c>
      <c r="C38" s="144" t="s">
        <v>99</v>
      </c>
      <c r="D38" s="145"/>
      <c r="E38" s="146"/>
      <c r="F38" s="96">
        <f t="shared" si="2"/>
        <v>7</v>
      </c>
      <c r="G38" s="97">
        <v>130</v>
      </c>
      <c r="H38" s="95"/>
      <c r="I38" s="98" t="str">
        <f t="shared" si="0"/>
        <v/>
      </c>
      <c r="J38" s="99" t="str">
        <f t="shared" si="1"/>
        <v/>
      </c>
      <c r="L38" s="26"/>
    </row>
    <row r="39" spans="1:12" ht="18" customHeight="1" x14ac:dyDescent="0.2">
      <c r="A39" s="28"/>
      <c r="B39" s="112" t="s">
        <v>100</v>
      </c>
      <c r="C39" s="156" t="s">
        <v>101</v>
      </c>
      <c r="D39" s="157"/>
      <c r="E39" s="158"/>
      <c r="F39" s="96">
        <f>G39-G38</f>
        <v>12</v>
      </c>
      <c r="G39" s="97">
        <v>142</v>
      </c>
      <c r="H39" s="95"/>
      <c r="I39" s="98" t="str">
        <f>IF(A39="C",$I$15+(MIN(G39,200)/34+MIN(MAX(G39-200,0),200)/32+MIN(MAX(G39-400,0),200)/30+MIN(MAX(G39-600,0),400)/28+1/120)/24,"")</f>
        <v/>
      </c>
      <c r="J39" s="99" t="str">
        <f>IF(A39="C",$J$18+(MIN(G39,60)/20+MIN(MAX(G39-60,0),540)/18+MIN(MAX(G39-600,0),400)/11.428+1/120)/24,"")</f>
        <v/>
      </c>
      <c r="L39" s="26"/>
    </row>
    <row r="40" spans="1:12" ht="18" customHeight="1" x14ac:dyDescent="0.2">
      <c r="A40" s="28"/>
      <c r="B40" s="141" t="s">
        <v>102</v>
      </c>
      <c r="C40" s="142"/>
      <c r="D40" s="142"/>
      <c r="E40" s="143"/>
      <c r="F40" s="96"/>
      <c r="G40" s="103"/>
      <c r="H40" s="102"/>
      <c r="I40" s="98"/>
      <c r="J40" s="99"/>
      <c r="L40" s="26"/>
    </row>
    <row r="41" spans="1:12" ht="18" customHeight="1" x14ac:dyDescent="0.2">
      <c r="A41" s="28" t="s">
        <v>20</v>
      </c>
      <c r="B41" s="123" t="s">
        <v>59</v>
      </c>
      <c r="C41" s="159"/>
      <c r="D41" s="160"/>
      <c r="E41" s="161"/>
      <c r="F41" s="124">
        <f t="shared" ref="F41" si="3">G41-G39</f>
        <v>11</v>
      </c>
      <c r="G41" s="134">
        <v>153</v>
      </c>
      <c r="H41" s="120"/>
      <c r="I41" s="121">
        <f t="shared" ref="I41" si="4">IF(A41="C",$I$15+(MIN(G41,200)/34+MIN(MAX(G41-200,0),200)/32+MIN(MAX(G41-400,0),200)/30+MIN(MAX(G41-600,0),400)/28+1/120)/24,"")</f>
        <v>0.50034722222222228</v>
      </c>
      <c r="J41" s="122">
        <f t="shared" ref="J41" si="5">IF(A41="C",$J$18+(MIN(G41,60)/20+MIN(MAX(G41-60,0),540)/18+MIN(MAX(G41-600,0),400)/11.428+1/120)/24,"")</f>
        <v>0.6947916666666667</v>
      </c>
      <c r="L41" s="26"/>
    </row>
    <row r="42" spans="1:12" ht="18" customHeight="1" thickBot="1" x14ac:dyDescent="0.25">
      <c r="A42" s="28"/>
      <c r="B42" s="101"/>
      <c r="C42" s="135"/>
      <c r="D42" s="136"/>
      <c r="E42" s="137"/>
      <c r="F42" s="96"/>
      <c r="G42" s="103"/>
      <c r="H42" s="176" t="s">
        <v>64</v>
      </c>
      <c r="I42" s="177"/>
      <c r="J42" s="178"/>
      <c r="L42" s="26"/>
    </row>
    <row r="43" spans="1:12" ht="18" customHeight="1" thickBot="1" x14ac:dyDescent="0.25">
      <c r="A43" s="28"/>
      <c r="B43" s="47" t="s">
        <v>31</v>
      </c>
      <c r="C43" s="138"/>
      <c r="D43" s="139"/>
      <c r="E43" s="140"/>
      <c r="F43" s="47"/>
      <c r="G43" s="47">
        <v>934</v>
      </c>
      <c r="H43" s="47" t="s">
        <v>26</v>
      </c>
      <c r="I43" s="47"/>
      <c r="J43" s="47"/>
      <c r="L43" s="26"/>
    </row>
    <row r="44" spans="1:12" ht="20" customHeight="1" x14ac:dyDescent="0.2">
      <c r="B44" s="87"/>
      <c r="C44" s="50"/>
      <c r="D44" s="111" t="s">
        <v>32</v>
      </c>
      <c r="E44" s="51"/>
      <c r="F44" s="52"/>
      <c r="G44" s="52"/>
      <c r="H44" s="52"/>
      <c r="I44" s="52"/>
      <c r="J44" s="53"/>
      <c r="L44" s="26"/>
    </row>
    <row r="45" spans="1:12" ht="20" customHeight="1" x14ac:dyDescent="0.2">
      <c r="B45" s="54" t="s">
        <v>48</v>
      </c>
      <c r="C45" s="114"/>
      <c r="D45" s="114"/>
      <c r="E45" s="115"/>
      <c r="F45" s="114"/>
      <c r="G45" s="114"/>
      <c r="H45" s="114"/>
      <c r="I45" s="116"/>
      <c r="J45" s="55"/>
      <c r="L45" s="26"/>
    </row>
    <row r="46" spans="1:12" ht="20" customHeight="1" x14ac:dyDescent="0.2">
      <c r="B46" s="110" t="s">
        <v>33</v>
      </c>
      <c r="C46" s="114"/>
      <c r="D46" s="114"/>
      <c r="E46" s="115"/>
      <c r="F46" s="114"/>
      <c r="G46" s="114"/>
      <c r="H46" s="114"/>
      <c r="I46" s="116"/>
      <c r="J46" s="55"/>
      <c r="L46" s="26"/>
    </row>
    <row r="47" spans="1:12" ht="20" customHeight="1" x14ac:dyDescent="0.2">
      <c r="B47" s="56" t="s">
        <v>34</v>
      </c>
      <c r="C47" s="114"/>
      <c r="D47" s="114"/>
      <c r="E47" s="115"/>
      <c r="F47" s="114"/>
      <c r="G47" s="114"/>
      <c r="H47" s="114"/>
      <c r="I47" s="116"/>
      <c r="J47" s="55"/>
    </row>
    <row r="48" spans="1:12" ht="20" customHeight="1" x14ac:dyDescent="0.2">
      <c r="B48" s="56" t="s">
        <v>35</v>
      </c>
      <c r="C48" s="114"/>
      <c r="D48" s="114"/>
      <c r="E48" s="115"/>
      <c r="F48" s="114"/>
      <c r="G48" s="114"/>
      <c r="H48" s="114"/>
      <c r="I48" s="116"/>
      <c r="J48" s="55"/>
    </row>
    <row r="49" spans="2:10" ht="20" customHeight="1" x14ac:dyDescent="0.2">
      <c r="B49" s="56" t="s">
        <v>50</v>
      </c>
      <c r="C49" s="114"/>
      <c r="D49" s="114"/>
      <c r="E49" s="115"/>
      <c r="F49" s="114"/>
      <c r="G49" s="114"/>
      <c r="H49" s="114"/>
      <c r="I49" s="116"/>
      <c r="J49" s="55"/>
    </row>
    <row r="50" spans="2:10" ht="20" customHeight="1" x14ac:dyDescent="0.2">
      <c r="B50" s="56" t="s">
        <v>36</v>
      </c>
      <c r="C50" s="117"/>
      <c r="E50" s="115"/>
      <c r="F50" s="114"/>
      <c r="G50" s="114"/>
      <c r="H50" s="114"/>
      <c r="I50" s="116"/>
      <c r="J50" s="55"/>
    </row>
    <row r="51" spans="2:10" ht="20" customHeight="1" x14ac:dyDescent="0.2">
      <c r="B51" s="56" t="s">
        <v>37</v>
      </c>
      <c r="C51" s="114"/>
      <c r="D51" s="114"/>
      <c r="E51" s="115"/>
      <c r="F51" s="114"/>
      <c r="G51" s="114"/>
      <c r="H51" s="114"/>
      <c r="I51" s="116"/>
      <c r="J51" s="55"/>
    </row>
    <row r="52" spans="2:10" ht="20" customHeight="1" x14ac:dyDescent="0.2">
      <c r="B52" s="54" t="s">
        <v>43</v>
      </c>
      <c r="C52" s="114"/>
      <c r="D52" s="114"/>
      <c r="E52" s="114"/>
      <c r="F52" s="114"/>
      <c r="G52" s="114"/>
      <c r="H52" s="114"/>
      <c r="I52" s="116"/>
      <c r="J52" s="55"/>
    </row>
    <row r="53" spans="2:10" ht="20" customHeight="1" x14ac:dyDescent="0.2">
      <c r="B53" s="56" t="s">
        <v>51</v>
      </c>
      <c r="C53" s="114"/>
      <c r="D53" s="114"/>
      <c r="E53" s="115"/>
      <c r="F53" s="114"/>
      <c r="G53" s="114"/>
      <c r="H53" s="114"/>
      <c r="I53" s="116"/>
      <c r="J53" s="55"/>
    </row>
    <row r="54" spans="2:10" ht="20" customHeight="1" x14ac:dyDescent="0.2">
      <c r="B54" s="56" t="s">
        <v>38</v>
      </c>
      <c r="C54" s="114"/>
      <c r="D54" s="114"/>
      <c r="E54" s="115"/>
      <c r="F54" s="114"/>
      <c r="G54" s="114"/>
      <c r="H54" s="114"/>
      <c r="I54" s="116"/>
      <c r="J54" s="55"/>
    </row>
    <row r="55" spans="2:10" ht="20" customHeight="1" x14ac:dyDescent="0.2">
      <c r="B55" s="56" t="s">
        <v>52</v>
      </c>
      <c r="C55" s="114"/>
      <c r="D55" s="114"/>
      <c r="E55" s="114"/>
      <c r="F55" s="114"/>
      <c r="G55" s="114"/>
      <c r="H55" s="114"/>
      <c r="I55" s="116"/>
      <c r="J55" s="55"/>
    </row>
    <row r="56" spans="2:10" ht="20" customHeight="1" x14ac:dyDescent="0.2">
      <c r="B56" s="110" t="s">
        <v>53</v>
      </c>
      <c r="C56" s="118"/>
      <c r="D56" s="118"/>
      <c r="E56" s="118"/>
      <c r="F56" s="114"/>
      <c r="G56" s="114"/>
      <c r="H56" s="114"/>
      <c r="I56" s="116"/>
      <c r="J56" s="55"/>
    </row>
    <row r="57" spans="2:10" ht="20" customHeight="1" x14ac:dyDescent="0.2">
      <c r="B57" s="110" t="s">
        <v>54</v>
      </c>
      <c r="C57" s="118"/>
      <c r="D57" s="118"/>
      <c r="E57" s="118"/>
      <c r="F57" s="114"/>
      <c r="G57" s="114"/>
      <c r="H57" s="114"/>
      <c r="I57" s="116"/>
      <c r="J57" s="55"/>
    </row>
    <row r="58" spans="2:10" ht="20" customHeight="1" x14ac:dyDescent="0.2">
      <c r="B58" s="54" t="s">
        <v>55</v>
      </c>
      <c r="C58" s="114"/>
      <c r="D58" s="114"/>
      <c r="E58" s="114"/>
      <c r="F58" s="114"/>
      <c r="G58" s="114"/>
      <c r="H58" s="114"/>
      <c r="I58" s="116"/>
      <c r="J58" s="55"/>
    </row>
    <row r="59" spans="2:10" ht="20" customHeight="1" thickBot="1" x14ac:dyDescent="0.25">
      <c r="B59" s="119" t="s">
        <v>49</v>
      </c>
      <c r="C59" s="57"/>
      <c r="D59" s="57"/>
      <c r="E59" s="58"/>
      <c r="F59" s="57"/>
      <c r="G59" s="57"/>
      <c r="H59" s="57"/>
      <c r="I59" s="57"/>
      <c r="J59" s="59"/>
    </row>
    <row r="61" spans="2:10" ht="17" thickBot="1" x14ac:dyDescent="0.25"/>
    <row r="62" spans="2:10" x14ac:dyDescent="0.2">
      <c r="B62" s="168" t="s">
        <v>1</v>
      </c>
      <c r="C62" s="170" t="s">
        <v>2</v>
      </c>
      <c r="D62" s="171"/>
      <c r="E62" s="17" t="s">
        <v>3</v>
      </c>
      <c r="F62" s="18" t="s">
        <v>4</v>
      </c>
      <c r="G62" s="18" t="s">
        <v>4</v>
      </c>
      <c r="H62" s="18" t="s">
        <v>25</v>
      </c>
      <c r="I62" s="15" t="s">
        <v>5</v>
      </c>
      <c r="J62" s="9"/>
    </row>
    <row r="63" spans="2:10" ht="17" thickBot="1" x14ac:dyDescent="0.25">
      <c r="B63" s="169"/>
      <c r="C63" s="5" t="s">
        <v>6</v>
      </c>
      <c r="D63" s="20" t="s">
        <v>7</v>
      </c>
      <c r="E63" s="22" t="s">
        <v>8</v>
      </c>
      <c r="F63" s="22" t="s">
        <v>9</v>
      </c>
      <c r="G63" s="12" t="s">
        <v>10</v>
      </c>
      <c r="H63" s="22" t="s">
        <v>26</v>
      </c>
      <c r="I63" s="16" t="s">
        <v>12</v>
      </c>
      <c r="J63" s="6" t="s">
        <v>11</v>
      </c>
    </row>
    <row r="64" spans="2:10" ht="17" thickBot="1" x14ac:dyDescent="0.25">
      <c r="B64" s="63"/>
      <c r="C64" s="64"/>
      <c r="D64" s="65"/>
      <c r="E64" s="77"/>
      <c r="F64" s="73"/>
      <c r="G64" s="74"/>
      <c r="H64" s="72"/>
      <c r="I64" s="75"/>
      <c r="J64" s="76"/>
    </row>
    <row r="65" spans="1:10" x14ac:dyDescent="0.2">
      <c r="B65" s="78"/>
      <c r="C65" s="70"/>
      <c r="D65" s="71"/>
      <c r="E65" s="72"/>
      <c r="F65" s="39"/>
      <c r="G65" s="74"/>
      <c r="H65" s="72"/>
      <c r="I65" s="41" t="str">
        <f>IF(A65="C",$I$15+(MIN(G65,200)/34+MIN(MAX(G65-200,0),200)/32+MIN(MAX(G65-400,0),200)/30+MIN(MAX(G65-600,0),400)/28+1/120)/24,"")</f>
        <v/>
      </c>
      <c r="J65" s="42" t="str">
        <f>IF(A65="C",$J$18+(MIN(G65,60)/20+MIN(MAX(G65-60,0),540)/15+MIN(MAX(G65-600,0),400)/11.428+1/120)/24,"")</f>
        <v/>
      </c>
    </row>
    <row r="66" spans="1:10" x14ac:dyDescent="0.2">
      <c r="B66" s="35"/>
      <c r="C66" s="19"/>
      <c r="D66" s="21"/>
      <c r="E66" s="38"/>
      <c r="F66" s="39"/>
      <c r="G66" s="40"/>
      <c r="H66" s="38"/>
      <c r="I66" s="41" t="str">
        <f t="shared" ref="I66:I93" si="6">IF(A66="C",$I$15+(MIN(G66,200)/34+MIN(MAX(G66-200,0),200)/32+MIN(MAX(G66-400,0),200)/30+MIN(MAX(G66-600,0),400)/28+1/120)/24,"")</f>
        <v/>
      </c>
      <c r="J66" s="42" t="str">
        <f t="shared" ref="J66:J93" si="7">IF(A66="C",$J$18+(MIN(G66,60)/20+MIN(MAX(G66-60,0),540)/15+MIN(MAX(G66-600,0),400)/11.428+1/120)/24,"")</f>
        <v/>
      </c>
    </row>
    <row r="67" spans="1:10" x14ac:dyDescent="0.2">
      <c r="B67" s="36"/>
      <c r="C67" s="19"/>
      <c r="D67" s="21"/>
      <c r="E67" s="38"/>
      <c r="F67" s="39"/>
      <c r="G67" s="40"/>
      <c r="H67" s="38"/>
      <c r="I67" s="41" t="str">
        <f t="shared" si="6"/>
        <v/>
      </c>
      <c r="J67" s="42" t="str">
        <f t="shared" si="7"/>
        <v/>
      </c>
    </row>
    <row r="68" spans="1:10" x14ac:dyDescent="0.2">
      <c r="B68" s="36"/>
      <c r="C68" s="19"/>
      <c r="D68" s="21"/>
      <c r="E68" s="38"/>
      <c r="F68" s="39"/>
      <c r="G68" s="40"/>
      <c r="H68" s="38"/>
      <c r="I68" s="41" t="str">
        <f t="shared" si="6"/>
        <v/>
      </c>
      <c r="J68" s="42" t="str">
        <f t="shared" si="7"/>
        <v/>
      </c>
    </row>
    <row r="69" spans="1:10" x14ac:dyDescent="0.2">
      <c r="B69" s="36"/>
      <c r="C69" s="19"/>
      <c r="D69" s="21"/>
      <c r="E69" s="38"/>
      <c r="F69" s="39"/>
      <c r="G69" s="40"/>
      <c r="H69" s="38"/>
      <c r="I69" s="41" t="str">
        <f t="shared" si="6"/>
        <v/>
      </c>
      <c r="J69" s="42" t="str">
        <f t="shared" si="7"/>
        <v/>
      </c>
    </row>
    <row r="70" spans="1:10" x14ac:dyDescent="0.2">
      <c r="B70" s="36"/>
      <c r="C70" s="19"/>
      <c r="D70" s="21"/>
      <c r="E70" s="38"/>
      <c r="F70" s="39"/>
      <c r="G70" s="40"/>
      <c r="H70" s="38"/>
      <c r="I70" s="41" t="str">
        <f t="shared" si="6"/>
        <v/>
      </c>
      <c r="J70" s="42" t="str">
        <f t="shared" si="7"/>
        <v/>
      </c>
    </row>
    <row r="71" spans="1:10" x14ac:dyDescent="0.2">
      <c r="A71" s="28"/>
      <c r="B71" s="79"/>
      <c r="C71" s="80"/>
      <c r="D71" s="81"/>
      <c r="E71" s="82"/>
      <c r="F71" s="83"/>
      <c r="G71" s="84"/>
      <c r="H71" s="82"/>
      <c r="I71" s="85" t="str">
        <f t="shared" si="6"/>
        <v/>
      </c>
      <c r="J71" s="86" t="str">
        <f t="shared" si="7"/>
        <v/>
      </c>
    </row>
    <row r="72" spans="1:10" x14ac:dyDescent="0.2">
      <c r="B72" s="36"/>
      <c r="C72" s="19"/>
      <c r="D72" s="21"/>
      <c r="E72" s="38"/>
      <c r="F72" s="39"/>
      <c r="G72" s="40"/>
      <c r="H72" s="38"/>
      <c r="I72" s="41" t="str">
        <f t="shared" si="6"/>
        <v/>
      </c>
      <c r="J72" s="42" t="str">
        <f t="shared" si="7"/>
        <v/>
      </c>
    </row>
    <row r="73" spans="1:10" x14ac:dyDescent="0.2">
      <c r="B73" s="36"/>
      <c r="C73" s="19"/>
      <c r="D73" s="21"/>
      <c r="E73" s="38"/>
      <c r="F73" s="39"/>
      <c r="G73" s="40"/>
      <c r="H73" s="38"/>
      <c r="I73" s="41" t="str">
        <f t="shared" si="6"/>
        <v/>
      </c>
      <c r="J73" s="42" t="str">
        <f t="shared" si="7"/>
        <v/>
      </c>
    </row>
    <row r="74" spans="1:10" x14ac:dyDescent="0.2">
      <c r="B74" s="36"/>
      <c r="C74" s="19"/>
      <c r="D74" s="21"/>
      <c r="E74" s="38"/>
      <c r="F74" s="39"/>
      <c r="G74" s="40"/>
      <c r="H74" s="38"/>
      <c r="I74" s="41" t="str">
        <f t="shared" si="6"/>
        <v/>
      </c>
      <c r="J74" s="42" t="str">
        <f t="shared" si="7"/>
        <v/>
      </c>
    </row>
    <row r="75" spans="1:10" x14ac:dyDescent="0.2">
      <c r="B75" s="36"/>
      <c r="C75" s="19"/>
      <c r="D75" s="21"/>
      <c r="E75" s="38"/>
      <c r="F75" s="39"/>
      <c r="G75" s="40"/>
      <c r="H75" s="38"/>
      <c r="I75" s="41" t="str">
        <f t="shared" si="6"/>
        <v/>
      </c>
      <c r="J75" s="42" t="str">
        <f t="shared" si="7"/>
        <v/>
      </c>
    </row>
    <row r="76" spans="1:10" x14ac:dyDescent="0.2">
      <c r="B76" s="36"/>
      <c r="C76" s="19"/>
      <c r="D76" s="21"/>
      <c r="E76" s="38"/>
      <c r="F76" s="39"/>
      <c r="G76" s="40"/>
      <c r="H76" s="38"/>
      <c r="I76" s="41" t="str">
        <f t="shared" si="6"/>
        <v/>
      </c>
      <c r="J76" s="42" t="str">
        <f t="shared" si="7"/>
        <v/>
      </c>
    </row>
    <row r="77" spans="1:10" x14ac:dyDescent="0.2">
      <c r="A77" s="28"/>
      <c r="B77" s="79"/>
      <c r="C77" s="80"/>
      <c r="D77" s="81"/>
      <c r="E77" s="82"/>
      <c r="F77" s="83"/>
      <c r="G77" s="84"/>
      <c r="H77" s="82"/>
      <c r="I77" s="85" t="str">
        <f t="shared" si="6"/>
        <v/>
      </c>
      <c r="J77" s="86" t="str">
        <f t="shared" si="7"/>
        <v/>
      </c>
    </row>
    <row r="78" spans="1:10" x14ac:dyDescent="0.2">
      <c r="B78" s="36"/>
      <c r="C78" s="19"/>
      <c r="D78" s="21"/>
      <c r="E78" s="38"/>
      <c r="F78" s="39"/>
      <c r="G78" s="40"/>
      <c r="H78" s="38"/>
      <c r="I78" s="41" t="str">
        <f t="shared" si="6"/>
        <v/>
      </c>
      <c r="J78" s="42" t="str">
        <f t="shared" si="7"/>
        <v/>
      </c>
    </row>
    <row r="79" spans="1:10" x14ac:dyDescent="0.2">
      <c r="B79" s="35"/>
      <c r="C79" s="19"/>
      <c r="D79" s="21"/>
      <c r="E79" s="38"/>
      <c r="F79" s="39"/>
      <c r="G79" s="40"/>
      <c r="H79" s="38"/>
      <c r="I79" s="41" t="str">
        <f t="shared" si="6"/>
        <v/>
      </c>
      <c r="J79" s="42" t="str">
        <f t="shared" si="7"/>
        <v/>
      </c>
    </row>
    <row r="80" spans="1:10" x14ac:dyDescent="0.2">
      <c r="B80" s="36"/>
      <c r="C80" s="19"/>
      <c r="D80" s="21"/>
      <c r="E80" s="38"/>
      <c r="F80" s="39"/>
      <c r="G80" s="40"/>
      <c r="H80" s="38"/>
      <c r="I80" s="41" t="str">
        <f t="shared" si="6"/>
        <v/>
      </c>
      <c r="J80" s="42" t="str">
        <f t="shared" si="7"/>
        <v/>
      </c>
    </row>
    <row r="81" spans="2:10" x14ac:dyDescent="0.2">
      <c r="B81" s="36"/>
      <c r="C81" s="19"/>
      <c r="D81" s="21"/>
      <c r="E81" s="38"/>
      <c r="F81" s="39"/>
      <c r="G81" s="40"/>
      <c r="H81" s="38"/>
      <c r="I81" s="41" t="str">
        <f t="shared" si="6"/>
        <v/>
      </c>
      <c r="J81" s="42" t="str">
        <f t="shared" si="7"/>
        <v/>
      </c>
    </row>
    <row r="82" spans="2:10" x14ac:dyDescent="0.2">
      <c r="B82" s="35"/>
      <c r="C82" s="19"/>
      <c r="D82" s="21"/>
      <c r="E82" s="38"/>
      <c r="F82" s="39"/>
      <c r="G82" s="40"/>
      <c r="H82" s="38"/>
      <c r="I82" s="41" t="str">
        <f t="shared" si="6"/>
        <v/>
      </c>
      <c r="J82" s="42" t="str">
        <f t="shared" si="7"/>
        <v/>
      </c>
    </row>
    <row r="83" spans="2:10" x14ac:dyDescent="0.2">
      <c r="B83" s="36"/>
      <c r="C83" s="19"/>
      <c r="D83" s="21"/>
      <c r="E83" s="38"/>
      <c r="F83" s="39"/>
      <c r="G83" s="40"/>
      <c r="H83" s="38"/>
      <c r="I83" s="41" t="str">
        <f t="shared" si="6"/>
        <v/>
      </c>
      <c r="J83" s="42" t="str">
        <f t="shared" si="7"/>
        <v/>
      </c>
    </row>
    <row r="84" spans="2:10" x14ac:dyDescent="0.2">
      <c r="B84" s="36"/>
      <c r="C84" s="19"/>
      <c r="D84" s="21"/>
      <c r="E84" s="38"/>
      <c r="F84" s="39"/>
      <c r="G84" s="40"/>
      <c r="H84" s="38"/>
      <c r="I84" s="41" t="str">
        <f t="shared" si="6"/>
        <v/>
      </c>
      <c r="J84" s="42" t="str">
        <f t="shared" si="7"/>
        <v/>
      </c>
    </row>
    <row r="85" spans="2:10" x14ac:dyDescent="0.2">
      <c r="B85" s="36"/>
      <c r="C85" s="19"/>
      <c r="D85" s="21"/>
      <c r="E85" s="38"/>
      <c r="F85" s="39"/>
      <c r="G85" s="40"/>
      <c r="H85" s="38"/>
      <c r="I85" s="41" t="str">
        <f t="shared" si="6"/>
        <v/>
      </c>
      <c r="J85" s="42" t="str">
        <f t="shared" si="7"/>
        <v/>
      </c>
    </row>
    <row r="86" spans="2:10" x14ac:dyDescent="0.2">
      <c r="B86" s="36"/>
      <c r="C86" s="19"/>
      <c r="D86" s="21"/>
      <c r="E86" s="38"/>
      <c r="F86" s="39"/>
      <c r="G86" s="40"/>
      <c r="H86" s="38"/>
      <c r="I86" s="41" t="str">
        <f t="shared" si="6"/>
        <v/>
      </c>
      <c r="J86" s="42" t="str">
        <f t="shared" si="7"/>
        <v/>
      </c>
    </row>
    <row r="87" spans="2:10" x14ac:dyDescent="0.2">
      <c r="B87" s="36"/>
      <c r="C87" s="19"/>
      <c r="D87" s="21"/>
      <c r="E87" s="38"/>
      <c r="F87" s="39"/>
      <c r="G87" s="40"/>
      <c r="H87" s="38"/>
      <c r="I87" s="41" t="str">
        <f t="shared" si="6"/>
        <v/>
      </c>
      <c r="J87" s="42" t="str">
        <f t="shared" si="7"/>
        <v/>
      </c>
    </row>
    <row r="88" spans="2:10" x14ac:dyDescent="0.2">
      <c r="B88" s="36"/>
      <c r="C88" s="19"/>
      <c r="D88" s="21"/>
      <c r="E88" s="38"/>
      <c r="F88" s="39"/>
      <c r="G88" s="40"/>
      <c r="H88" s="38"/>
      <c r="I88" s="41" t="str">
        <f t="shared" si="6"/>
        <v/>
      </c>
      <c r="J88" s="42" t="str">
        <f t="shared" si="7"/>
        <v/>
      </c>
    </row>
    <row r="89" spans="2:10" x14ac:dyDescent="0.2">
      <c r="B89" s="36"/>
      <c r="C89" s="19"/>
      <c r="D89" s="21"/>
      <c r="E89" s="38"/>
      <c r="F89" s="39"/>
      <c r="G89" s="40"/>
      <c r="H89" s="38"/>
      <c r="I89" s="41" t="str">
        <f t="shared" si="6"/>
        <v/>
      </c>
      <c r="J89" s="42" t="str">
        <f t="shared" si="7"/>
        <v/>
      </c>
    </row>
    <row r="90" spans="2:10" x14ac:dyDescent="0.2">
      <c r="B90" s="36"/>
      <c r="C90" s="19"/>
      <c r="D90" s="21"/>
      <c r="E90" s="38"/>
      <c r="F90" s="39"/>
      <c r="G90" s="40"/>
      <c r="H90" s="38"/>
      <c r="I90" s="41" t="str">
        <f t="shared" si="6"/>
        <v/>
      </c>
      <c r="J90" s="42" t="str">
        <f t="shared" si="7"/>
        <v/>
      </c>
    </row>
    <row r="91" spans="2:10" x14ac:dyDescent="0.2">
      <c r="B91" s="36"/>
      <c r="C91" s="19"/>
      <c r="D91" s="21"/>
      <c r="E91" s="38"/>
      <c r="F91" s="39"/>
      <c r="G91" s="40"/>
      <c r="H91" s="38"/>
      <c r="I91" s="41" t="str">
        <f t="shared" si="6"/>
        <v/>
      </c>
      <c r="J91" s="42" t="str">
        <f t="shared" si="7"/>
        <v/>
      </c>
    </row>
    <row r="92" spans="2:10" x14ac:dyDescent="0.2">
      <c r="B92" s="37"/>
      <c r="C92" s="33"/>
      <c r="D92" s="34"/>
      <c r="E92" s="43"/>
      <c r="F92" s="44"/>
      <c r="G92" s="45"/>
      <c r="H92" s="43"/>
      <c r="I92" s="41" t="str">
        <f t="shared" si="6"/>
        <v/>
      </c>
      <c r="J92" s="42" t="str">
        <f t="shared" si="7"/>
        <v/>
      </c>
    </row>
    <row r="93" spans="2:10" x14ac:dyDescent="0.2">
      <c r="B93" s="63"/>
      <c r="C93" s="64"/>
      <c r="D93" s="65"/>
      <c r="E93" s="66"/>
      <c r="F93" s="44"/>
      <c r="G93" s="44"/>
      <c r="H93" s="43"/>
      <c r="I93" s="67" t="str">
        <f t="shared" si="6"/>
        <v/>
      </c>
      <c r="J93" s="68" t="str">
        <f t="shared" si="7"/>
        <v/>
      </c>
    </row>
    <row r="94" spans="2:10" ht="19" thickBot="1" x14ac:dyDescent="0.25">
      <c r="B94" s="47" t="s">
        <v>31</v>
      </c>
      <c r="C94" s="48"/>
      <c r="D94" s="49"/>
      <c r="E94" s="47"/>
      <c r="F94" s="47"/>
      <c r="G94" s="47"/>
      <c r="H94" s="47" t="s">
        <v>39</v>
      </c>
      <c r="I94" s="47"/>
      <c r="J94" s="47"/>
    </row>
  </sheetData>
  <mergeCells count="47">
    <mergeCell ref="G14:I14"/>
    <mergeCell ref="C11:E11"/>
    <mergeCell ref="C14:E14"/>
    <mergeCell ref="B10:E10"/>
    <mergeCell ref="B12:E12"/>
    <mergeCell ref="I6:J6"/>
    <mergeCell ref="F6:H6"/>
    <mergeCell ref="B13:E13"/>
    <mergeCell ref="I8:J8"/>
    <mergeCell ref="G10:J10"/>
    <mergeCell ref="G13:J13"/>
    <mergeCell ref="C8:E8"/>
    <mergeCell ref="G11:J11"/>
    <mergeCell ref="B62:B63"/>
    <mergeCell ref="C62:D62"/>
    <mergeCell ref="B16:B17"/>
    <mergeCell ref="I15:J15"/>
    <mergeCell ref="B15:E15"/>
    <mergeCell ref="H42:J42"/>
    <mergeCell ref="C18:D18"/>
    <mergeCell ref="C34:E34"/>
    <mergeCell ref="C35:E35"/>
    <mergeCell ref="C27:E27"/>
    <mergeCell ref="C28:E28"/>
    <mergeCell ref="C29:E29"/>
    <mergeCell ref="C30:E30"/>
    <mergeCell ref="C16:E16"/>
    <mergeCell ref="C17:E17"/>
    <mergeCell ref="C19:E19"/>
    <mergeCell ref="C20:E20"/>
    <mergeCell ref="C21:E21"/>
    <mergeCell ref="C42:E42"/>
    <mergeCell ref="C43:E43"/>
    <mergeCell ref="B40:E40"/>
    <mergeCell ref="C22:E22"/>
    <mergeCell ref="C23:E23"/>
    <mergeCell ref="C24:E24"/>
    <mergeCell ref="C25:E25"/>
    <mergeCell ref="C26:E26"/>
    <mergeCell ref="C36:E36"/>
    <mergeCell ref="C37:E37"/>
    <mergeCell ref="C38:E38"/>
    <mergeCell ref="C39:E39"/>
    <mergeCell ref="C41:E41"/>
    <mergeCell ref="C31:E31"/>
    <mergeCell ref="C32:E32"/>
    <mergeCell ref="C33:E33"/>
  </mergeCells>
  <phoneticPr fontId="0" type="noConversion"/>
  <hyperlinks>
    <hyperlink ref="C14" r:id="rId1"/>
    <hyperlink ref="G14" r:id="rId2"/>
  </hyperlinks>
  <printOptions verticalCentered="1"/>
  <pageMargins left="0.39370078740157483" right="0.19685039370078741" top="7.874015748031496E-2" bottom="0" header="3.937007874015748E-2" footer="0"/>
  <pageSetup paperSize="9" scale="70" orientation="portrait" horizontalDpi="4294967294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BRM x00 km n°xxx</vt:lpstr>
    </vt:vector>
  </TitlesOfParts>
  <Company>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Porte</dc:creator>
  <cp:lastModifiedBy>Utilisateur de Microsoft Office</cp:lastModifiedBy>
  <cp:lastPrinted>2022-11-11T14:49:53Z</cp:lastPrinted>
  <dcterms:created xsi:type="dcterms:W3CDTF">2004-11-26T05:13:13Z</dcterms:created>
  <dcterms:modified xsi:type="dcterms:W3CDTF">2025-12-05T17:50:07Z</dcterms:modified>
</cp:coreProperties>
</file>